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showInkAnnotation="0" codeName="ThisWorkbook" checkCompatibility="1" autoCompressPictures="0"/>
  <mc:AlternateContent xmlns:mc="http://schemas.openxmlformats.org/markup-compatibility/2006">
    <mc:Choice Requires="x15">
      <x15ac:absPath xmlns:x15ac="http://schemas.microsoft.com/office/spreadsheetml/2010/11/ac" url="C:\Users\Admin\Dropbox\Residential rating tool\WP 3 Application of System\Training\"/>
    </mc:Choice>
  </mc:AlternateContent>
  <bookViews>
    <workbookView xWindow="375" yWindow="585" windowWidth="27900" windowHeight="16065" tabRatio="932"/>
  </bookViews>
  <sheets>
    <sheet name="Checklist" sheetId="29" r:id="rId1"/>
    <sheet name="old - Health+wellbeing" sheetId="15" state="hidden" r:id="rId2"/>
    <sheet name="old -Economic" sheetId="16" state="hidden" r:id="rId3"/>
    <sheet name="old-Construction Quality" sheetId="12" state="hidden" r:id="rId4"/>
    <sheet name="Old-Location" sheetId="7" state="hidden" r:id="rId5"/>
    <sheet name="Compatibility Report" sheetId="30" state="hidden" r:id="rId6"/>
  </sheets>
  <definedNames>
    <definedName name="_xlnm._FilterDatabase" localSheetId="0" hidden="1">Checklist!$B$9:$L$111</definedName>
    <definedName name="_xlnm._FilterDatabase" localSheetId="1" hidden="1">'old - Health+wellbeing'!$Q$9:$Q$12</definedName>
    <definedName name="_xlnm._FilterDatabase" localSheetId="2" hidden="1">'old -Economic'!$Q$11:$Q$11</definedName>
    <definedName name="_xlnm._FilterDatabase" localSheetId="3" hidden="1">'old-Construction Quality'!$T$10:$T$14</definedName>
    <definedName name="_xlnm._FilterDatabase" localSheetId="4" hidden="1">'Old-Location'!$R$10:$R$14</definedName>
    <definedName name="_xlnm.Criteria" localSheetId="1">'old - Health+wellbeing'!$N$4</definedName>
    <definedName name="_xlnm.Criteria" localSheetId="2">'old -Economic'!$N$4</definedName>
    <definedName name="_xlnm.Criteria" localSheetId="3">'old-Construction Quality'!$Q$5</definedName>
    <definedName name="_xlnm.Criteria" localSheetId="4">'Old-Location'!$O$5</definedName>
    <definedName name="_xlnm.Print_Area" localSheetId="0">Checklist!$P$117</definedName>
    <definedName name="_xlnm.Print_Titles" localSheetId="0">Checklist!$2:$6</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S18" i="12" l="1"/>
  <c r="G27" i="12"/>
  <c r="G26" i="12"/>
  <c r="G34" i="12"/>
  <c r="G32" i="12"/>
  <c r="G24" i="12"/>
  <c r="T18" i="12"/>
  <c r="G38" i="12"/>
  <c r="F7" i="16"/>
  <c r="D7" i="16"/>
  <c r="F8" i="16"/>
  <c r="D8" i="16"/>
  <c r="D9" i="16"/>
  <c r="S17" i="12"/>
  <c r="G10" i="12"/>
  <c r="G16" i="12"/>
  <c r="G20" i="12"/>
  <c r="G9" i="12"/>
  <c r="G7" i="12"/>
  <c r="S19" i="12"/>
  <c r="G42" i="12"/>
  <c r="G41" i="12"/>
  <c r="G39" i="12"/>
  <c r="T19" i="12"/>
  <c r="S20" i="12"/>
  <c r="G49" i="12"/>
  <c r="G48" i="12"/>
  <c r="G46" i="12"/>
  <c r="T20" i="12"/>
  <c r="S21" i="12"/>
  <c r="G56" i="12"/>
  <c r="G55" i="12"/>
  <c r="G53" i="12"/>
  <c r="T21" i="12"/>
  <c r="S22" i="12"/>
  <c r="G83" i="12"/>
  <c r="G82" i="12"/>
  <c r="G59" i="12"/>
  <c r="T22" i="12"/>
  <c r="S23" i="12"/>
  <c r="G91" i="12"/>
  <c r="G90" i="12"/>
  <c r="G88" i="12"/>
  <c r="T23" i="12"/>
  <c r="Q17" i="12"/>
  <c r="Q18" i="12"/>
  <c r="Q19" i="12"/>
  <c r="Q20" i="12"/>
  <c r="Q22" i="12"/>
  <c r="Q21" i="12"/>
  <c r="Q23" i="12"/>
  <c r="Q24" i="12"/>
  <c r="Q22" i="7"/>
  <c r="G10" i="7"/>
  <c r="G9" i="7"/>
  <c r="G16" i="7"/>
  <c r="G15" i="7"/>
  <c r="G22" i="7"/>
  <c r="G21" i="7"/>
  <c r="G28" i="7"/>
  <c r="G27" i="7"/>
  <c r="Q23" i="7"/>
  <c r="G36" i="7"/>
  <c r="G35" i="7"/>
  <c r="G42" i="7"/>
  <c r="G41" i="7"/>
  <c r="G48" i="7"/>
  <c r="G47" i="7"/>
  <c r="G54" i="7"/>
  <c r="G53" i="7"/>
  <c r="G60" i="7"/>
  <c r="G59" i="7"/>
  <c r="G66" i="7"/>
  <c r="G65" i="7"/>
  <c r="G72" i="7"/>
  <c r="G71" i="7"/>
  <c r="G78" i="7"/>
  <c r="G77" i="7"/>
  <c r="G84" i="7"/>
  <c r="G83" i="7"/>
  <c r="G33" i="7"/>
  <c r="R23" i="7"/>
  <c r="E47" i="7"/>
  <c r="E59" i="7"/>
  <c r="E71" i="7"/>
  <c r="E83" i="7"/>
  <c r="Q24" i="7"/>
  <c r="G93" i="7"/>
  <c r="G92" i="7"/>
  <c r="G90" i="7"/>
  <c r="P13" i="16"/>
  <c r="N13" i="16"/>
  <c r="P14" i="16"/>
  <c r="N14" i="16"/>
  <c r="N15" i="16"/>
  <c r="F11" i="16"/>
  <c r="F10" i="16"/>
  <c r="F6" i="16"/>
  <c r="F19" i="16"/>
  <c r="F17" i="16"/>
  <c r="F15" i="16"/>
  <c r="Q14" i="16"/>
  <c r="P20" i="15"/>
  <c r="N20" i="15"/>
  <c r="F9" i="15"/>
  <c r="F8" i="15"/>
  <c r="F14" i="15"/>
  <c r="F13" i="15"/>
  <c r="F6" i="15"/>
  <c r="P21" i="15"/>
  <c r="F22" i="15"/>
  <c r="F21" i="15"/>
  <c r="F19" i="15"/>
  <c r="Q21" i="15"/>
  <c r="P22" i="15"/>
  <c r="N22" i="15"/>
  <c r="F31" i="15"/>
  <c r="F30" i="15"/>
  <c r="F28" i="15"/>
  <c r="Q22" i="15"/>
  <c r="P23" i="15"/>
  <c r="F39" i="15"/>
  <c r="F38" i="15"/>
  <c r="F43" i="15"/>
  <c r="F42" i="15"/>
  <c r="F36" i="15"/>
  <c r="Q23" i="15"/>
  <c r="P24" i="15"/>
  <c r="N24" i="15"/>
  <c r="F50" i="15"/>
  <c r="F49" i="15"/>
  <c r="F47" i="15"/>
  <c r="Q24" i="15"/>
  <c r="N21" i="15"/>
  <c r="N23" i="15"/>
  <c r="M24" i="15"/>
  <c r="O23" i="7"/>
  <c r="O24" i="7"/>
  <c r="O22" i="7"/>
  <c r="G70" i="12"/>
  <c r="E80" i="12"/>
  <c r="G79" i="12"/>
  <c r="E81" i="12"/>
  <c r="M14" i="16"/>
  <c r="M13" i="16"/>
  <c r="L4" i="16"/>
  <c r="L2" i="16"/>
  <c r="M23" i="15"/>
  <c r="M22" i="15"/>
  <c r="M21" i="15"/>
  <c r="M20" i="15"/>
  <c r="L4" i="15"/>
  <c r="L2" i="15"/>
  <c r="O25" i="7"/>
  <c r="E77" i="7"/>
  <c r="E65" i="7"/>
  <c r="E53" i="7"/>
  <c r="E41" i="7"/>
  <c r="D25" i="16"/>
  <c r="Q13" i="16"/>
  <c r="Q15" i="16"/>
  <c r="E96" i="12"/>
  <c r="T17" i="12"/>
  <c r="T24" i="12"/>
  <c r="Q20" i="15"/>
  <c r="Q25" i="15"/>
  <c r="D53" i="15"/>
  <c r="N25" i="15"/>
  <c r="R24" i="7"/>
  <c r="G7" i="7"/>
  <c r="E99" i="7"/>
  <c r="R22" i="7"/>
  <c r="R25" i="7"/>
  <c r="P5" i="7"/>
  <c r="Q5" i="7"/>
  <c r="O7" i="7"/>
  <c r="N6" i="16"/>
  <c r="O4" i="16"/>
  <c r="P4" i="16"/>
  <c r="O4" i="15"/>
  <c r="P4" i="15"/>
  <c r="N6" i="15"/>
  <c r="R5" i="12"/>
  <c r="S5" i="12"/>
  <c r="Q7" i="12"/>
</calcChain>
</file>

<file path=xl/comments1.xml><?xml version="1.0" encoding="utf-8"?>
<comments xmlns="http://schemas.openxmlformats.org/spreadsheetml/2006/main">
  <authors>
    <author>Neoma Lira</author>
  </authors>
  <commentList>
    <comment ref="C13" authorId="0" shapeId="0">
      <text>
        <r>
          <rPr>
            <sz val="12"/>
            <color indexed="81"/>
            <rFont val="Calibri"/>
            <family val="2"/>
          </rPr>
          <t xml:space="preserve">The design of the system  should  guarantee these flow rates  in all weather conditions*, has some form  of heat recovery or demand control modulation, there is a 3rd party commissioning certificate, and a requirement to re commission 6months after occupation. 
Designed ventilation system that ensures adequate ventilation in compliance with Part J TGD  in all weather conditions, has some form  of heat recovery or demand control modulation, there is a 3rd party commissioning certificate, and a requirement to decommission 6months after occupation. 
Notes : designed ventilation system means a system designed for the dwelling. Simple hole in wall ventilation without assisted ventilation is not 
</t>
        </r>
      </text>
    </comment>
    <comment ref="C49" authorId="0" shapeId="0">
      <text>
        <r>
          <rPr>
            <sz val="12"/>
            <color indexed="81"/>
            <rFont val="Calibri"/>
            <family val="2"/>
          </rPr>
          <t xml:space="preserve">It is necessary to provide compliance by measurement in approved software that they have carried out an overheating calculation. </t>
        </r>
      </text>
    </comment>
  </commentList>
</comments>
</file>

<file path=xl/comments2.xml><?xml version="1.0" encoding="utf-8"?>
<comments xmlns="http://schemas.openxmlformats.org/spreadsheetml/2006/main">
  <authors>
    <author>Neoma Lira</author>
  </authors>
  <commentList>
    <comment ref="C6" authorId="0" shapeId="0">
      <text>
        <r>
          <rPr>
            <sz val="12"/>
            <color indexed="81"/>
            <rFont val="Calibri"/>
            <family val="2"/>
          </rPr>
          <t>The sub-indicator energy and water relies on:
- Energy demand stability, expressed via the quality of the building enveloppe
 - Water use and wastewater disposal</t>
        </r>
      </text>
    </comment>
  </commentList>
</comments>
</file>

<file path=xl/comments3.xml><?xml version="1.0" encoding="utf-8"?>
<comments xmlns="http://schemas.openxmlformats.org/spreadsheetml/2006/main">
  <authors>
    <author>Neoma Lira</author>
  </authors>
  <commentList>
    <comment ref="D9" authorId="0" shapeId="0">
      <text>
        <r>
          <rPr>
            <sz val="12"/>
            <color indexed="81"/>
            <rFont val="Calibri"/>
            <family val="2"/>
          </rPr>
          <t>Building components have to be listed and classified into ease of disassembly categories. The higher
homogeneity of different building components, the higher feasibility of their dismantling.</t>
        </r>
      </text>
    </comment>
    <comment ref="D15" authorId="0" shapeId="0">
      <text>
        <r>
          <rPr>
            <sz val="12"/>
            <color indexed="81"/>
            <rFont val="Calibri"/>
            <family val="2"/>
          </rPr>
          <t>Building components and materials have to be classified into categories of waste substances, demolition materials and construction waste on site. The following classes of building materials can be considered:
- Manufacturer-specific classes (roof systems, floor coverings, etc.)
- Metal classes (steel, aluminium, etc.)
- Mineral construction mixture waste
- Plaster waste
- Electrical wires and cables
- Plastic foams and foam insulation
- Solid timbers and raw wood
The easier building jointed materials can be separated, the higher the possibility to sort them.</t>
        </r>
      </text>
    </comment>
    <comment ref="D16" authorId="0" shapeId="0">
      <text>
        <r>
          <rPr>
            <sz val="12"/>
            <color indexed="81"/>
            <rFont val="Arial"/>
            <family val="2"/>
          </rPr>
          <t>"Low effort" means separation can be performed by personnel either manually or with simple tools. Examples are pulling off (such as of floor and wall coverings down to the separation layer), ripping out, and prying off.</t>
        </r>
      </text>
    </comment>
    <comment ref="D17" authorId="0" shapeId="0">
      <text>
        <r>
          <rPr>
            <sz val="12"/>
            <color indexed="81"/>
            <rFont val="Arial"/>
            <family val="2"/>
          </rPr>
          <t>A "reasonable effort" for separation requires machinery suitable for the disassembly work in addition to personnel. Examples are chipping, milling, sanding and the like.</t>
        </r>
      </text>
    </comment>
    <comment ref="D18" authorId="0" shapeId="0">
      <text>
        <r>
          <rPr>
            <sz val="12"/>
            <color indexed="81"/>
            <rFont val="Arial"/>
            <family val="2"/>
          </rPr>
          <t>A "high effort" for separation applies in two cases.
- When determining whether the effort is "reasonable", economic feasibility is also taken into consideration. While removal of residues on materials, such as screed on floor coverings and sealant on window frames is theoretically possible, for instance, in practice the great expense of time and money make such removal unrealistic.
- Separation processes not possible on site are also considered unreasonable.
High effort is always needed for materials and components dangerous for health and safety at deconstruction (asbestos, etc.).</t>
        </r>
      </text>
    </comment>
    <comment ref="D19" authorId="0" shapeId="0">
      <text>
        <r>
          <rPr>
            <sz val="12"/>
            <color indexed="81"/>
            <rFont val="Calibri"/>
            <family val="2"/>
          </rPr>
          <t>The evaluation of this indicator is done according to the level of management of the building components end of life stage, as defined in the design documentation.</t>
        </r>
      </text>
    </comment>
    <comment ref="D48" authorId="0" shapeId="0">
      <text>
        <r>
          <rPr>
            <sz val="12"/>
            <color indexed="81"/>
            <rFont val="Calibri"/>
            <family val="2"/>
          </rPr>
          <t>please note that one design team member may hold several of these qualifications</t>
        </r>
      </text>
    </comment>
  </commentList>
</comments>
</file>

<file path=xl/comments4.xml><?xml version="1.0" encoding="utf-8"?>
<comments xmlns="http://schemas.openxmlformats.org/spreadsheetml/2006/main">
  <authors>
    <author>Neoma Lira</author>
  </authors>
  <commentList>
    <comment ref="D9" authorId="0" shapeId="0">
      <text>
        <r>
          <rPr>
            <sz val="12"/>
            <color indexed="81"/>
            <rFont val="Calibri"/>
            <family val="2"/>
          </rPr>
          <t>Use www.maps.google.com to calculate the distances between your address and the nearest train station entrance.</t>
        </r>
      </text>
    </comment>
    <comment ref="D15" authorId="0" shapeId="0">
      <text>
        <r>
          <rPr>
            <sz val="12"/>
            <color indexed="81"/>
            <rFont val="Calibri"/>
            <family val="2"/>
          </rPr>
          <t>Use www.maps.google.com and www.dublinbus.com to calculate the distances between your address and the nearest stop</t>
        </r>
      </text>
    </comment>
    <comment ref="D21" authorId="0" shapeId="0">
      <text>
        <r>
          <rPr>
            <sz val="12"/>
            <color indexed="81"/>
            <rFont val="Calibri"/>
            <family val="2"/>
          </rPr>
          <t>Check the links below to access the public bicycle maps, e-car charges map and car club scheme.
Bikes - www.dublinbikes.ie 
E-cars - http://www.esb.ie/electric-cars/electric-car-charging/electric-car-charge-point-map.jsp
Go-car - http://www.gocar.ie/for-you/find-gocars-2/</t>
        </r>
      </text>
    </comment>
    <comment ref="D27" authorId="0" shapeId="0">
      <text>
        <r>
          <rPr>
            <sz val="12"/>
            <color indexed="81"/>
            <rFont val="Calibri"/>
            <family val="2"/>
          </rPr>
          <t>Check google maps and enable the Bicycling path  view
https://www.google.ie/maps/@53.3397335,-6.2799382,2285m/data=!3m1!1e3!5m1!1e3?hl=en</t>
        </r>
      </text>
    </comment>
    <comment ref="D35" authorId="0" shapeId="0">
      <text>
        <r>
          <rPr>
            <sz val="12"/>
            <color indexed="81"/>
            <rFont val="Calibri"/>
            <family val="2"/>
          </rPr>
          <t>Restaurants, bars, cafes, snack stands, bakeries, etc. (Gastronomy facilities within the building’s boundaries are also taken into account)</t>
        </r>
      </text>
    </comment>
    <comment ref="D41" authorId="0" shapeId="0">
      <text>
        <r>
          <rPr>
            <sz val="12"/>
            <color indexed="81"/>
            <rFont val="Calibri"/>
            <family val="2"/>
          </rPr>
          <t>Supermarkets, grocery stores, drug stores, street markets, etc (Local Supply facilities within
the building’s boundaries are also taken into account)</t>
        </r>
      </text>
    </comment>
    <comment ref="D47" authorId="0" shapeId="0">
      <text>
        <r>
          <rPr>
            <sz val="12"/>
            <color indexed="81"/>
            <rFont val="Calibri"/>
            <family val="2"/>
          </rPr>
          <t>Parks, accessible gardens, recreation areas, green zones, water bodies, etc.
(Parks and Open Spaces within the building’s plot are also taken into account)</t>
        </r>
      </text>
    </comment>
    <comment ref="D59" authorId="0" shapeId="0">
      <text>
        <r>
          <rPr>
            <sz val="12"/>
            <color indexed="81"/>
            <rFont val="Calibri"/>
            <family val="2"/>
          </rPr>
          <t>Town halls, offices, citizen service centres, and other public facilities (Public
Administration facilities within the building’s boundaries are also taken into account)</t>
        </r>
      </text>
    </comment>
    <comment ref="D65" authorId="0" shapeId="0">
      <text>
        <r>
          <rPr>
            <sz val="12"/>
            <color indexed="81"/>
            <rFont val="Calibri"/>
            <family val="2"/>
          </rPr>
          <t>Physicians, pharmacies, hospitals, rehabilitation clinics, physiotherapists, medical practitioners, laboratories, nursing homes, etc (Medical Care facilities within the building’s boundaries are also taken into account)</t>
        </r>
      </text>
    </comment>
    <comment ref="D71" authorId="0" shapeId="0">
      <text>
        <r>
          <rPr>
            <sz val="12"/>
            <color indexed="81"/>
            <rFont val="Calibri"/>
            <family val="2"/>
          </rPr>
          <t>Health clubs, gyms and courts, spas, sports clubs, skating tracks, etc (Sport facilities
within the building or the building’s plot are also taken into account)</t>
        </r>
      </text>
    </comment>
    <comment ref="D77" authorId="0" shapeId="0">
      <text>
        <r>
          <rPr>
            <sz val="12"/>
            <color indexed="81"/>
            <rFont val="Calibri"/>
            <family val="2"/>
          </rPr>
          <t>Arts and culture (cinemas, galleries, theatres), libraries, bowling and billiards centres, dance schools, wellness centres, etc. (Leisure facilities within the building’s boundaries are also taken into account)</t>
        </r>
      </text>
    </comment>
    <comment ref="D83" authorId="0" shapeId="0">
      <text>
        <r>
          <rPr>
            <sz val="12"/>
            <color indexed="81"/>
            <rFont val="Calibri"/>
            <family val="2"/>
          </rPr>
          <t>Post offices, banks, elderly care, child care, pet care, flower shops, washing/ drying place, copy/
printing centres, etc (Services within the building’s boundaries are also taken into account)</t>
        </r>
      </text>
    </comment>
  </commentList>
</comments>
</file>

<file path=xl/sharedStrings.xml><?xml version="1.0" encoding="utf-8"?>
<sst xmlns="http://schemas.openxmlformats.org/spreadsheetml/2006/main" count="491" uniqueCount="357">
  <si>
    <t>Open House</t>
  </si>
  <si>
    <t>Indoor Air Quality - Ventilation</t>
  </si>
  <si>
    <t>Ventilation design</t>
  </si>
  <si>
    <t>Measurement of VOCs</t>
  </si>
  <si>
    <t>Visual Comfort</t>
  </si>
  <si>
    <t>Daylighting calculation</t>
  </si>
  <si>
    <t>Acoustic Comfort</t>
  </si>
  <si>
    <t>Life Cycle Costs</t>
  </si>
  <si>
    <t>Building adaptability and Flexibility</t>
  </si>
  <si>
    <t>Preparation of homeowner manual</t>
  </si>
  <si>
    <t>Health + Wellbeing</t>
  </si>
  <si>
    <t>HQR - Home Quality Rating - Sustainable Location</t>
  </si>
  <si>
    <t>PROJECT:</t>
  </si>
  <si>
    <t>DATE:</t>
  </si>
  <si>
    <t>ADDRESS:</t>
  </si>
  <si>
    <t>Weight
Points</t>
  </si>
  <si>
    <t>Achieved points</t>
  </si>
  <si>
    <t>Achieved
 points</t>
  </si>
  <si>
    <t>OPTIONS FOR TRANSPORTATION</t>
  </si>
  <si>
    <t>0-2 poor</t>
  </si>
  <si>
    <t>Accessibility of the nearest train station from a main building entrance</t>
  </si>
  <si>
    <t>&lt; 300 m</t>
  </si>
  <si>
    <t>300 - 500 m</t>
  </si>
  <si>
    <t>500 - 800 m</t>
  </si>
  <si>
    <t>800 - 1200 m</t>
  </si>
  <si>
    <t>&gt; 1200 m</t>
  </si>
  <si>
    <t xml:space="preserve">Accessibility of the nearest public local transportation stop </t>
  </si>
  <si>
    <t>&lt; 150 m</t>
  </si>
  <si>
    <t>150 - 300 m</t>
  </si>
  <si>
    <t>500 - 1000 m</t>
  </si>
  <si>
    <t>&gt; 1000 m</t>
  </si>
  <si>
    <t xml:space="preserve">SUMMARY </t>
  </si>
  <si>
    <t>total possible ckecklist points</t>
  </si>
  <si>
    <t>total achieved points</t>
  </si>
  <si>
    <t>Availability of modern low emission transport options: city bicycle scheme, car club scheme, charging infrastructure for electric/hybrid vehicles, electric/hybrid bus lines within radius of 1km from the building</t>
  </si>
  <si>
    <t>4 options</t>
  </si>
  <si>
    <t>ACCESS TO AMENITIES</t>
  </si>
  <si>
    <t>3 options</t>
  </si>
  <si>
    <t>RISK AT SITE</t>
  </si>
  <si>
    <t>2 options</t>
  </si>
  <si>
    <t>total</t>
  </si>
  <si>
    <t>1 option</t>
  </si>
  <si>
    <t>0 options</t>
  </si>
  <si>
    <t xml:space="preserve">Availability of walking and bicycle paths </t>
  </si>
  <si>
    <t>The location lies along a developed network of walkway and bicycle paths</t>
  </si>
  <si>
    <t>The location lies along a developed network of walkway and bicycle paths are not developed yet but in planning</t>
  </si>
  <si>
    <t>The location has average accessibility by foot or bicycle</t>
  </si>
  <si>
    <t>The location is practically impossible or impracticable to reach by either foot or bicycle (e.g. industrial area, freeway rest area, etc).</t>
  </si>
  <si>
    <t xml:space="preserve">Access to Gastronomy Facilities </t>
  </si>
  <si>
    <t>2 facilities of different type in max 300m distance or 3 facilities of different type in max 500m distance or 4 facilities of different type in max 750m distance</t>
  </si>
  <si>
    <t>1 facility in max 300m distance or 2 facilities of different type in max 500m distance or 3 facilities of different type in max 750m distance</t>
  </si>
  <si>
    <t>1facility in max 500m distance or 2 facilities of different type in max 750m distance</t>
  </si>
  <si>
    <t>1 facility in max 750m distance</t>
  </si>
  <si>
    <t>No facilities in less than 750m distance</t>
  </si>
  <si>
    <t xml:space="preserve">Access to Local Shop Facilities </t>
  </si>
  <si>
    <t xml:space="preserve">Access to Parks and Open Spaces Facilities </t>
  </si>
  <si>
    <t>1 Park or Open space in sight or 2 Parks or Open spaces in max 500m distance</t>
  </si>
  <si>
    <t>1 Park or Open Space in max 500m or 2 Parks or Open Spaces in max 500m distance</t>
  </si>
  <si>
    <t>1 Park or Open Space in max 750m distance or 2 Parks or Open Spaces in maix 1000m distance</t>
  </si>
  <si>
    <t>1 Park or Open Space in max 1000m distance</t>
  </si>
  <si>
    <t>No Parks/Open Spaces in up to 1000m distance</t>
  </si>
  <si>
    <t xml:space="preserve">Access to Education Facilities </t>
  </si>
  <si>
    <t xml:space="preserve">2 facilities of different type in max 500m distance or 3 facilities of different type in max 1000m distance </t>
  </si>
  <si>
    <t>1 facility in max 500m distance or 2 facilities of different type in max 1000m distance or 3 facilities of different type in max 1500m distance</t>
  </si>
  <si>
    <t>1 facility in max 1000m distance or 2 facilities of different type in max 1500m distance</t>
  </si>
  <si>
    <t>1 facility in max 1500m distance</t>
  </si>
  <si>
    <t>No facilities in less than 1500m distance</t>
  </si>
  <si>
    <t xml:space="preserve">Access to Public Administration Facilities </t>
  </si>
  <si>
    <t xml:space="preserve">Access to Medical Care Facilities </t>
  </si>
  <si>
    <t xml:space="preserve">Access to Sport Facilities </t>
  </si>
  <si>
    <t xml:space="preserve">Access to Leisure Facilities </t>
  </si>
  <si>
    <t xml:space="preserve">Access to Services </t>
  </si>
  <si>
    <t>Risks of flood</t>
  </si>
  <si>
    <t>Very low hazard</t>
  </si>
  <si>
    <t>Low hazard</t>
  </si>
  <si>
    <t>Moderate hazard</t>
  </si>
  <si>
    <t>High hazard</t>
  </si>
  <si>
    <t>Very high hazard</t>
  </si>
  <si>
    <t>Sustainable Location - total points</t>
  </si>
  <si>
    <t>8-10 outstanding</t>
  </si>
  <si>
    <t>6-8 excellent</t>
  </si>
  <si>
    <t>4-6 good</t>
  </si>
  <si>
    <t>2-4 fair</t>
  </si>
  <si>
    <t>Sustainable Location</t>
  </si>
  <si>
    <t>Effort for dismantling /disassembly</t>
  </si>
  <si>
    <t>Disassembly requires very high effort</t>
  </si>
  <si>
    <t>Effort for sorting/separation</t>
  </si>
  <si>
    <t>***High effort for sorting/separating</t>
  </si>
  <si>
    <t>Verification of the inclusion of a recycling/disposal concept with information about construction components</t>
  </si>
  <si>
    <t>A verifiable recycling/disposal concept is NOT prepared</t>
  </si>
  <si>
    <t>HQR - Home Quality Rating - Construction Quality</t>
  </si>
  <si>
    <t>Construction Quality - total points</t>
  </si>
  <si>
    <t>Construction Quality</t>
  </si>
  <si>
    <t>Quality of Contractor</t>
  </si>
  <si>
    <t xml:space="preserve">EASE OF DECONSTRUCTION </t>
  </si>
  <si>
    <t>QUALITY OF CONTRACTOR</t>
  </si>
  <si>
    <t>INTEGRATED PROJECT TEAM</t>
  </si>
  <si>
    <t>PREPARATION OF HOMEOWNER MANUAL</t>
  </si>
  <si>
    <t>Provide a Homeowner manual and training with the following content:</t>
  </si>
  <si>
    <t>Ease of Deconstruction</t>
  </si>
  <si>
    <t>Integrated project team</t>
  </si>
  <si>
    <t>Disassembly requires very low effort:
e. g. clamped joints, loose supports, simple snapping or bolted joints or</t>
  </si>
  <si>
    <t>Disassembly requires low effort:
e. g. removal of filler material, removal of bolted clamps or</t>
  </si>
  <si>
    <t>Disassembly requires moderate effort:
e. g. tearing up flooring, removal of poured sheathing elements or</t>
  </si>
  <si>
    <t>Disassembly requires high effort:
e. g. demolition of adhesive coatings or</t>
  </si>
  <si>
    <t>*Low effort for sorting/separating or</t>
  </si>
  <si>
    <t>**Reasonable effort for sorting/separating or</t>
  </si>
  <si>
    <t>A verifiable recycling/disposal plan dealing with the end of life for major building components is prepared or</t>
  </si>
  <si>
    <t>A verifiable recycling/disposal concept is prepared or</t>
  </si>
  <si>
    <t>&lt; 0.6CuM@50PA or</t>
  </si>
  <si>
    <t>&lt; 1.0CuM@50PA or</t>
  </si>
  <si>
    <t>&lt; 2.0CuM@50PA or</t>
  </si>
  <si>
    <t>&lt; 3.0CuM@50PA or</t>
  </si>
  <si>
    <t xml:space="preserve">Sustainable Location </t>
  </si>
  <si>
    <t>HQR - Home Quality Rating - Health + Wellbeing</t>
  </si>
  <si>
    <t>Indoor Air Quality - VOC control</t>
  </si>
  <si>
    <t>Health + Wellbeing - total points</t>
  </si>
  <si>
    <t xml:space="preserve">Economy </t>
  </si>
  <si>
    <t>HQR - Home Quality Rating - Economy</t>
  </si>
  <si>
    <t>INDICATOR</t>
  </si>
  <si>
    <t>Economic - total points</t>
  </si>
  <si>
    <t>a. Environmental strategy/design and features</t>
  </si>
  <si>
    <t xml:space="preserve">b. Energy </t>
  </si>
  <si>
    <t>• Details of water-saving measures and tips
• External water use and efficiency, e.g. the use of water butts or other type of rainwater recycling systems</t>
  </si>
  <si>
    <t>c. Water Use</t>
  </si>
  <si>
    <t>• Information about the Local Authority collection scheme (if applicable)
• If the home is not covered by a Local Authority collection scheme, details and location of communal recycling bins/skips/facilities
• Information on the location and use of any recycling bins
• Information on the location and use of any compost bins
• Information on WRAP which can offer guidance on recycling and sustainable waste disposal</t>
  </si>
  <si>
    <t>d. Recycling &amp; Waste</t>
  </si>
  <si>
    <t>e. Sustainable DIY</t>
  </si>
  <si>
    <t>• Environmental recommendations for consideration in any home improvement works, such as the use of low VOC products or the purchase of certified timber</t>
  </si>
  <si>
    <t xml:space="preserve">f. Emergency Information </t>
  </si>
  <si>
    <t xml:space="preserve">• Information on smoke detector/s </t>
  </si>
  <si>
    <t xml:space="preserve">g. Links, References &amp; Further Information </t>
  </si>
  <si>
    <t>Checklist Man 1 – Home User Guide
Part 1 – Operational Issues
The list below indicates the type of information that should be included</t>
  </si>
  <si>
    <t xml:space="preserve">h. Provision of Information in Alternative Formats </t>
  </si>
  <si>
    <t>• Include details of the procedure for obtaining a copy of the guide in alternative formats, including foreign languages, Braille, large print or audio cassette / CD. It should include the contact details of the person/ organisation responsible for producing the guide</t>
  </si>
  <si>
    <t>Part 2 – Site and Surrounding
The list below indicates the type of information that should be included</t>
  </si>
  <si>
    <t xml:space="preserve">a. Recycling &amp; Waste </t>
  </si>
  <si>
    <t>• Information on what to do with waste not covered by the standard weekly Local Authority collection scheme for example fridges/freezers, computer equipment, batteries and other potentially hazardous equipment. In some areas the Local Authority will collect these items. If this is the case details and information of such a collection should be provided</t>
  </si>
  <si>
    <t xml:space="preserve">b. Sustainable (Urban) Drainage Systems (SUDS) </t>
  </si>
  <si>
    <t>• Details of SUDS within the site boundary including an overview of the reasons and benefits behind their use (e.g. prevention of localised flooding) and advice on maintenance and operation</t>
  </si>
  <si>
    <t xml:space="preserve">c. Public Transport </t>
  </si>
  <si>
    <t xml:space="preserve">d. Local amenities </t>
  </si>
  <si>
    <t>• The location of food shops, post boxes, postal facilities, bank/cash points, pharmacies, schools, medical centres, leisure centres, community centres, places of worship, public houses, children’s play areas, outdoor open access public area
• Other local amenities such as places of interest/cultural value, areas of beauty / wildlife / conservation / allotments etc</t>
  </si>
  <si>
    <t xml:space="preserve">e. Responsible Purchasing </t>
  </si>
  <si>
    <t>• Include information about the purchasing of:
– Low energy/low water white goods
– Electrical equipment, including light fittings and bulbs
– Timber products from sustainable sources
– Organic food procurement/food growing/local produce/local food provision, e.g. farmers markets, organic box schemes etc</t>
  </si>
  <si>
    <t>• Contact details for emergency services including:
• Location of local minor injuries clinics and A&amp;E departments 
• Location of nearest police/fire station</t>
  </si>
  <si>
    <t>g. Links, References &amp; Further Information.</t>
  </si>
  <si>
    <t>More than 6 items of each part above has been achieved</t>
  </si>
  <si>
    <t>More than 3 items of each part above has been achieved</t>
  </si>
  <si>
    <t>Both parts above has been fully achieved</t>
  </si>
  <si>
    <t>Less than 3 items of each part above has been achieved</t>
  </si>
  <si>
    <t>Yes = 1
No = 0</t>
  </si>
  <si>
    <t>Part 2 – Site and Surrounding</t>
  </si>
  <si>
    <t>Part 1 – Operational Issues - total possible points 8</t>
  </si>
  <si>
    <t>• Information as described in the Building Regulations i.e. Sufficient information about the building, the fixed building services (this should include things like the implication of covering heating outlets with bags etc and other hazards) and their maintenance requirements so that the building can be operated in such a manner as to use no more fuel and power than is reasonable in the circumstances
• A way of complying would be to a provide suitable set of operating and maintenance instructions aimed at achieving economy in the use of fuel and power in a way that householders can understand. The instructions should be directly related to the particular system/s installed in the dwelling
• The instructions should explain to the occupier how to operate the system(s) efficiently. These should include: the making of seasonal adjustments to control settings and what routine maintenance is needed to enable operating efficiency to be maintained at a reasonable level through the service live/s of the system/s
• Details of any renewable system/s and how it/they operate/s
• Details of low-energy light fittings, their use and their benefits, e.g. how much energy they save compared to traditional light fittings and what this can mean in terms of reduced energy bills
• Information should also be provided explaining lamp efficacy and the benefits of purchasing high efficacy lamps.
• Details of the EU labelling scheme for white goods
• General information on energy efficiency</t>
  </si>
  <si>
    <t>• Details of any specific environmental/energy design strategy/features including an overview of the reasons for their use (e.g. environmental and economic savings and restrictions on making alterations) and how they should best be operated (where they are not passive features such as insulation and SUDS - Sustainable drainage systems). 
Strategies/features could include passive solar design, super insulation, energy efficient timber windows, heat recovery systems, solar hot water systems, photovoltaics, passive vents or the use of certified timber or SUDS within the boundary of individual properties.</t>
  </si>
  <si>
    <t>• Include references/links to other information including websites, publications and organisations providing information on how to run the home efficiently and in the best environmentally sound way. As a minimum, this should include links to:
– The Local Authority
– The company responsible for the construction of the property
– The company responsible for the management of the home (where applicable)
•In all instances both an address/telephone contact number and a web link will need to be provided</t>
  </si>
  <si>
    <t>• Details of local public transport facilities including maps and timetables and the location of nearby bus stops and/or train/stations
• Details of cycle storage and cycle paths in the area including, if available, cycle path network maps for the whole town/local area
• Details of car parking and information on available park and ride, car sharing schemes and/or car pools/car hire in the area
• Details on how to get to local amenities in the area by public transport or cycling</t>
  </si>
  <si>
    <t>• This should include references/links to other information including websites, publications and organisations providing information on how to reduce the environmental impact in terms of transport, the use of local amenities, responsible purchasing etc. Such links/references may include links to:
– The local authority (including information about recycling and waste tips)
– Local transport providers (e.g. bus or train companies)
– Local amenities
• In all instances both an address/telephone contact number and a web link will need to be provided</t>
  </si>
  <si>
    <t>&lt; 5.0CuM@50PA</t>
  </si>
  <si>
    <t>Alternative Architectural drawings/report showing</t>
  </si>
  <si>
    <t>Passive House certificate</t>
  </si>
  <si>
    <t>No certificate</t>
  </si>
  <si>
    <t>DGNB/Open House</t>
  </si>
  <si>
    <t xml:space="preserve">Passive House  Certified </t>
  </si>
  <si>
    <t>PASSIVE HOUSE CERTIFIED</t>
  </si>
  <si>
    <t>Passive House certified</t>
  </si>
  <si>
    <t>Thermal Comfort</t>
  </si>
  <si>
    <t xml:space="preserve">Risk of over heating  </t>
  </si>
  <si>
    <t>List of limits: https://www.dropbox.com/s/xps6g7vradgnbtl/VOC%20limits.xlsx?dl=0</t>
  </si>
  <si>
    <t>A list with all the products used during the construction according to the limits of the list above, providing 40% of the products datasheet</t>
  </si>
  <si>
    <t>A list with all the products used during the construction according to the limits of the list above, providing 20% of the products datasheet</t>
  </si>
  <si>
    <t>A list with all the products used during the construction according to the limits of the list above, providing 10% of the products datasheet</t>
  </si>
  <si>
    <t>A list with all the products used during the construction according to the limits of the list above, providing none product datasheet</t>
  </si>
  <si>
    <t>No list</t>
  </si>
  <si>
    <t>LEED</t>
  </si>
  <si>
    <t>Energy and Water dependency</t>
  </si>
  <si>
    <t>Airtightness - Level of air infiltration</t>
  </si>
  <si>
    <t xml:space="preserve">QUALITY OF THE BUILDING SHELL </t>
  </si>
  <si>
    <t>Quality of the Building shell</t>
  </si>
  <si>
    <t>Average:</t>
  </si>
  <si>
    <t>Average ≥ 50</t>
  </si>
  <si>
    <t>Average ≥ 10 and &lt; 50</t>
  </si>
  <si>
    <t>Average ≥ 0 and &lt; 10</t>
  </si>
  <si>
    <t>There's no independent assessment or no information related to the existing thermal bridges.</t>
  </si>
  <si>
    <t xml:space="preserve">None </t>
  </si>
  <si>
    <t>None</t>
  </si>
  <si>
    <t xml:space="preserve">Part F compliant passive non assisted ventilation with CO2 and Humidity activated alarm </t>
  </si>
  <si>
    <t>Designed ventilation system with heat recovery or demand modulation</t>
  </si>
  <si>
    <t xml:space="preserve">Designed ventilation system with heat recovery or demand modulation  with CO2 and humidity sensor with post occupancy re-commissioning </t>
  </si>
  <si>
    <t>At least one of the living/kitchen spaces achieves average 3% daylight  factor, with other living spaces achieving 2%  and bedrooms achieve average 1.5% daylight factor.</t>
  </si>
  <si>
    <t>Living spaces achieve average 2% daylight  factor, and bedrooms achieve average 1.5% daylight factor</t>
  </si>
  <si>
    <t>Living Room /Kitchen achieve average 1.5% daylight  factor, and bedrooms achieve average 1.5% daylight factor</t>
  </si>
  <si>
    <t>No daylightining calculation</t>
  </si>
  <si>
    <t>Impact Sound Insulation</t>
  </si>
  <si>
    <t>Part E Building regulations exceeded by at least 3 dB</t>
  </si>
  <si>
    <t xml:space="preserve">Part E Building regulations exceeded by at least 1 dB </t>
  </si>
  <si>
    <t>No impact insulation details</t>
  </si>
  <si>
    <t>Airborne Sound Insulation</t>
  </si>
  <si>
    <t xml:space="preserve">Part E Building regulations exceeded by at least 5 dB  </t>
  </si>
  <si>
    <t>Part E Building regulations exceeded by at least 1 dB</t>
  </si>
  <si>
    <t>No airborne sound insulation details</t>
  </si>
  <si>
    <t>Provide drawings and reports containing 4 itens above</t>
  </si>
  <si>
    <t>Provide drawings and reports containing 2 itens above</t>
  </si>
  <si>
    <t>Provide drawings and reports containing 3 itens above</t>
  </si>
  <si>
    <t>Provide drawings and reports containing 1 item above</t>
  </si>
  <si>
    <t>No alternative drawings and reports</t>
  </si>
  <si>
    <r>
      <rPr>
        <b/>
        <sz val="12"/>
        <rFont val="Calibri"/>
        <family val="2"/>
        <scheme val="minor"/>
      </rPr>
      <t xml:space="preserve">Item 1) </t>
    </r>
    <r>
      <rPr>
        <sz val="12"/>
        <rFont val="Calibri"/>
        <family val="2"/>
        <scheme val="minor"/>
      </rPr>
      <t xml:space="preserve">Building Extensions: Ease with which a building can be extended, both vertically and horizontally.
</t>
    </r>
    <r>
      <rPr>
        <b/>
        <sz val="12"/>
        <rFont val="Calibri"/>
        <family val="2"/>
        <scheme val="minor"/>
      </rPr>
      <t>Item 2)</t>
    </r>
    <r>
      <rPr>
        <sz val="12"/>
        <rFont val="Calibri"/>
        <family val="2"/>
        <scheme val="minor"/>
      </rPr>
      <t xml:space="preserve"> Support and infill: Adaptability can only be achieved when a distinction is made between support and infill. The technical and functional lifetime of technical installations, building structure, carpentry, internal walls, etc. all differ.
</t>
    </r>
    <r>
      <rPr>
        <b/>
        <sz val="12"/>
        <rFont val="Calibri"/>
        <family val="2"/>
        <scheme val="minor"/>
      </rPr>
      <t>Item</t>
    </r>
    <r>
      <rPr>
        <sz val="12"/>
        <rFont val="Calibri"/>
        <family val="2"/>
        <scheme val="minor"/>
      </rPr>
      <t xml:space="preserve"> </t>
    </r>
    <r>
      <rPr>
        <b/>
        <sz val="12"/>
        <rFont val="Calibri"/>
        <family val="2"/>
        <scheme val="minor"/>
      </rPr>
      <t>3)</t>
    </r>
    <r>
      <rPr>
        <sz val="12"/>
        <rFont val="Calibri"/>
        <family val="2"/>
        <scheme val="minor"/>
      </rPr>
      <t xml:space="preserve"> Building envelope: The buildings are designed so that the following changes are easily achieved, without the need to alter the building structure or causing large scale disruption.
</t>
    </r>
    <r>
      <rPr>
        <b/>
        <sz val="12"/>
        <rFont val="Calibri"/>
        <family val="2"/>
        <scheme val="minor"/>
      </rPr>
      <t>Item 4)</t>
    </r>
    <r>
      <rPr>
        <sz val="12"/>
        <rFont val="Calibri"/>
        <family val="2"/>
        <scheme val="minor"/>
      </rPr>
      <t xml:space="preserve"> Technical installations: Building services are of increasing importance in building construction and are often 1/3 of the total building cost.</t>
    </r>
  </si>
  <si>
    <t>Thermal Bridging</t>
  </si>
  <si>
    <t>Thermal bridge adjustment &lt; 0.04 Y factor</t>
  </si>
  <si>
    <t>Thermal bridge adjustment &lt; 0.0025 Y factor</t>
  </si>
  <si>
    <t>Thermal bridge adjustment &lt; 0.08 Y factor</t>
  </si>
  <si>
    <t>Full calculation of Y factor by NSAI certified thermal bridge assesor, bespoke calculation or use of CCD’s and:</t>
  </si>
  <si>
    <t xml:space="preserve">Contractor is CIRI registered, can demonstrate that 25% of directly employed foremen and site operatives have training in low energy construction. </t>
  </si>
  <si>
    <t>Contractor is CIRI registered, can demonstrate that 25% of directly employed foremen, site operatives, and 25% of main electrical and mechanical sub contractor’s foremen and operatives have training in low energy construction</t>
  </si>
  <si>
    <r>
      <t xml:space="preserve">CfSH -&lt;&lt;&lt;&lt;&lt;&lt;&lt;&lt;&lt;&lt;&lt;&lt;&lt;&lt;&lt;&lt; Expand the check list on the </t>
    </r>
    <r>
      <rPr>
        <b/>
        <sz val="16"/>
        <color theme="1"/>
        <rFont val="Calibri"/>
        <family val="2"/>
        <scheme val="minor"/>
      </rPr>
      <t>+</t>
    </r>
    <r>
      <rPr>
        <sz val="12"/>
        <color theme="1"/>
        <rFont val="Calibri"/>
        <family val="2"/>
        <scheme val="minor"/>
      </rPr>
      <t xml:space="preserve"> sign on the left &lt;&lt;&lt;&lt;&lt;&lt;&lt;&lt;&lt;&lt;&lt;&lt;&lt;&lt;&lt;&lt;&lt;&lt;</t>
    </r>
  </si>
  <si>
    <t>Contractor Qualifications</t>
  </si>
  <si>
    <r>
      <t xml:space="preserve">A </t>
    </r>
    <r>
      <rPr>
        <b/>
        <u/>
        <sz val="12"/>
        <color theme="1"/>
        <rFont val="Calibri"/>
        <family val="2"/>
        <scheme val="minor"/>
      </rPr>
      <t>Core Design</t>
    </r>
    <r>
      <rPr>
        <sz val="12"/>
        <color theme="1"/>
        <rFont val="Calibri"/>
        <family val="2"/>
        <scheme val="minor"/>
      </rPr>
      <t xml:space="preserve"> team plus </t>
    </r>
    <r>
      <rPr>
        <b/>
        <u/>
        <sz val="12"/>
        <color theme="1"/>
        <rFont val="Calibri"/>
        <family val="2"/>
        <scheme val="minor"/>
      </rPr>
      <t>three non-core team members</t>
    </r>
    <r>
      <rPr>
        <sz val="12"/>
        <color theme="1"/>
        <rFont val="Calibri"/>
        <family val="2"/>
        <scheme val="minor"/>
      </rPr>
      <t xml:space="preserve"> composed by:</t>
    </r>
    <r>
      <rPr>
        <sz val="12"/>
        <color theme="1"/>
        <rFont val="Calibri"/>
        <family val="2"/>
        <scheme val="minor"/>
      </rPr>
      <t xml:space="preserve">
Architect, Mechanical &amp; Electrical consultant , Structural engineer, at least 2 of core team have approved training in Green building/ energy efficiency. 
Passive house consultant/Building Physicist,  Quantity Survey landscape architect/ecologist, Green Building consultant.</t>
    </r>
  </si>
  <si>
    <r>
      <t>A</t>
    </r>
    <r>
      <rPr>
        <b/>
        <u/>
        <sz val="12"/>
        <color theme="1"/>
        <rFont val="Calibri"/>
        <family val="2"/>
        <scheme val="minor"/>
      </rPr>
      <t xml:space="preserve"> Core Design</t>
    </r>
    <r>
      <rPr>
        <sz val="12"/>
        <color theme="1"/>
        <rFont val="Calibri"/>
        <family val="2"/>
        <scheme val="minor"/>
      </rPr>
      <t xml:space="preserve"> team composed by:
Architect, Mechanical &amp; Electrical consultant , Structural engineer, at least two have approved training in Green building/ energy efficiency </t>
    </r>
  </si>
  <si>
    <t>Core design team</t>
  </si>
  <si>
    <t>No integrated project team</t>
  </si>
  <si>
    <t>DOCUMENTATION OF THE MATERIALS</t>
  </si>
  <si>
    <t>The materials used were comprehensively documented and compared to the ones planned,
The required safety data sheets are available,
and the documents have been compiled along with other documentation for
the building in a building manual.</t>
  </si>
  <si>
    <t>The materials used were comprehensively documented and compared to the ones planned,
and the required safety data sheets are available.</t>
  </si>
  <si>
    <t>No documentation about materials and substances used was compiled.
There are no safety data sheets.</t>
  </si>
  <si>
    <t>Documentation of the materials</t>
  </si>
  <si>
    <t>Supply air flow</t>
  </si>
  <si>
    <t xml:space="preserve">Supply air flow rate 8l/s per occupant. </t>
  </si>
  <si>
    <t>Supply air flow rate 0.30l/s per sqm or 5l/s + 4l/s  per occupant</t>
  </si>
  <si>
    <r>
      <rPr>
        <b/>
        <sz val="14"/>
        <color theme="1"/>
        <rFont val="Calibri"/>
        <family val="2"/>
        <scheme val="minor"/>
      </rPr>
      <t>The evaluation is based on the score achieved by both indicators:</t>
    </r>
    <r>
      <rPr>
        <sz val="12"/>
        <color theme="1"/>
        <rFont val="Calibri"/>
        <family val="2"/>
        <scheme val="minor"/>
      </rPr>
      <t xml:space="preserve">
</t>
    </r>
    <r>
      <rPr>
        <b/>
        <sz val="12"/>
        <color theme="1"/>
        <rFont val="Calibri"/>
        <family val="2"/>
        <scheme val="minor"/>
      </rPr>
      <t>Item 15 - Construction Quality</t>
    </r>
    <r>
      <rPr>
        <sz val="12"/>
        <color theme="1"/>
        <rFont val="Calibri"/>
        <family val="2"/>
        <scheme val="minor"/>
      </rPr>
      <t xml:space="preserve"> - Quality of the Building shell:</t>
    </r>
  </si>
  <si>
    <r>
      <rPr>
        <b/>
        <sz val="12"/>
        <color theme="1"/>
        <rFont val="Calibri"/>
        <family val="2"/>
        <scheme val="minor"/>
      </rPr>
      <t>Item 2 - Environmental</t>
    </r>
    <r>
      <rPr>
        <sz val="12"/>
        <color theme="1"/>
        <rFont val="Calibri"/>
        <family val="2"/>
        <scheme val="minor"/>
      </rPr>
      <t xml:space="preserve"> - Water Consumption:</t>
    </r>
  </si>
  <si>
    <t xml:space="preserve">Calculation showing Internal temperatures limited to 25 degrees &lt;10% of year  </t>
  </si>
  <si>
    <t xml:space="preserve">No calculation </t>
  </si>
  <si>
    <t>Select here</t>
  </si>
  <si>
    <t>DOCUMENTATION REQUIRED</t>
  </si>
  <si>
    <t xml:space="preserve">STATUS </t>
  </si>
  <si>
    <t>Is there data for Contribution from Grey Water for the items below?
- Bath, shower, and hand basin usage (litres/person/day);
- Percentage of used water to be recycled (%);
- Greywater demand (litres/person/day).</t>
  </si>
  <si>
    <t>Is there data for Contribution from Rain Water for the items below?
- Collection area (m2);
- Yield co-efficient and hydraulic efficiency;
- Rainfall (average mm/year);
- Percentage collected (%);
- Number of occupants;
- Rainwater demand (litres/person/day).</t>
  </si>
  <si>
    <t>Provide specification documentation used</t>
  </si>
  <si>
    <t>Thermal bridge calculation Y factor</t>
  </si>
  <si>
    <r>
      <t xml:space="preserve">List of specified sanitary ware with information about the </t>
    </r>
    <r>
      <rPr>
        <b/>
        <sz val="12"/>
        <color theme="1"/>
        <rFont val="Calibri"/>
        <family val="2"/>
        <scheme val="minor"/>
      </rPr>
      <t>manufacturer, product name, product code and model number</t>
    </r>
    <r>
      <rPr>
        <sz val="12"/>
        <color theme="1"/>
        <rFont val="Calibri"/>
        <family val="2"/>
        <scheme val="minor"/>
      </rPr>
      <t xml:space="preserve"> for all the items below, also the quantities of each item.
- Single flush WC;
- Dual flush WC;
- Taps (excl. kitche/utility room);
- Bath only;
- Shower only;
- Kitchen/Utility room sink taps.</t>
    </r>
  </si>
  <si>
    <t>SL 3.0 Risk at site -Flooding*</t>
  </si>
  <si>
    <t>EN 3.0 Surface Water runoff</t>
  </si>
  <si>
    <t>EN 4.2 External water use</t>
  </si>
  <si>
    <t>EN 5.0 Ecology</t>
  </si>
  <si>
    <t>HW 3.2 Impact sound insulation</t>
  </si>
  <si>
    <t>HW 4.2  Winter comfort - Radient assymetry</t>
  </si>
  <si>
    <t>QA 2.2 Thermographic Imaging</t>
  </si>
  <si>
    <t>QA 4.2 Design Team Planning</t>
  </si>
  <si>
    <t>SL 1.2 Acessibility of public local transportation</t>
  </si>
  <si>
    <t>SL 1.3 Availability of modern low emission transport</t>
  </si>
  <si>
    <t>SL 1.4 Availability of walking and bicycle paths</t>
  </si>
  <si>
    <t>SL 2.2 Local shop</t>
  </si>
  <si>
    <t>SL 2.3 Parks and Open spaces</t>
  </si>
  <si>
    <t>SL 2.4 Education</t>
  </si>
  <si>
    <t>SL 2.5 Public Administration</t>
  </si>
  <si>
    <t>SL 2.6 Medical care</t>
  </si>
  <si>
    <t>SL 2.7 Sport</t>
  </si>
  <si>
    <t>SL 2.8  Leisure</t>
  </si>
  <si>
    <t>SL 2.9 Services</t>
  </si>
  <si>
    <t>HEALTH &amp; WELLBEING</t>
  </si>
  <si>
    <t>QUALITY ASSURANCE</t>
  </si>
  <si>
    <t>SUSTAINABLE LOCATION</t>
  </si>
  <si>
    <t>OK</t>
  </si>
  <si>
    <t>Pending</t>
  </si>
  <si>
    <t>Approved Planning permission documentation for the development, showing calculations of density or plot ratio submitted to relevant Local Authority</t>
  </si>
  <si>
    <t>External water collection system for garden</t>
  </si>
  <si>
    <t xml:space="preserve">Is there a more detailed report considering Ecology? </t>
  </si>
  <si>
    <t>BER certificate</t>
  </si>
  <si>
    <t>ECONOMIC</t>
  </si>
  <si>
    <t>HW 3.0 Acoustic comfort
HW 3.1 Airborne sound insulation</t>
  </si>
  <si>
    <t>HW 4.0 Design for summer and winter comfort
HW 4.1  Summer comfort - Risk of overheating</t>
  </si>
  <si>
    <t>Air tightness certificate</t>
  </si>
  <si>
    <t>SL 1.0 Options for transportation*
SL 1.1 Acessibility to the railway station</t>
  </si>
  <si>
    <t>Report with Google maps and Google street view images</t>
  </si>
  <si>
    <t>SL 2.0 Access to amenities*
SL 2.1 Restaurants</t>
  </si>
  <si>
    <t>Calculation showing internal temperatures limited to 25 degrees &lt; 10% of year</t>
  </si>
  <si>
    <t>Waste Mang. Plan including calculation of %  diverted from landfill, Photos of implementation on site</t>
  </si>
  <si>
    <t>Are  there calculations showing:
- Average daylight factor or computer simulation or scale model measurements</t>
  </si>
  <si>
    <t>Thermal imaging with report has been carried out on completion? Qualifications of Thermographer</t>
  </si>
  <si>
    <t>GENERAL</t>
  </si>
  <si>
    <t>Drawings</t>
  </si>
  <si>
    <t>DWG files</t>
  </si>
  <si>
    <t>Is  there a calculation for peak runoff for before and after development?</t>
  </si>
  <si>
    <t xml:space="preserve">Site flood risk report </t>
  </si>
  <si>
    <t>HPI - Home Performance Index</t>
  </si>
  <si>
    <t>List of documents required for the HPI</t>
  </si>
  <si>
    <t xml:space="preserve"> Land survey prior to development</t>
  </si>
  <si>
    <t>Is there any water reuse system?</t>
  </si>
  <si>
    <t>EN 7.0 Waste Management</t>
  </si>
  <si>
    <t>EN 8.0 Responsible procurement of timber</t>
  </si>
  <si>
    <t>Has a Life Cycle Analysis been carried out?</t>
  </si>
  <si>
    <t>EN 10.0 Embodied impact of materials</t>
  </si>
  <si>
    <t>Floor area and number of bed spaces, per apartment</t>
  </si>
  <si>
    <t>EN 12.0 Innovation</t>
  </si>
  <si>
    <t>HW 5.0 Low VOC</t>
  </si>
  <si>
    <t>Formaldehyde testing and low VOC paints</t>
  </si>
  <si>
    <t>Provide DEAP report with information about the Net space heating demand</t>
  </si>
  <si>
    <t>EC 5.0 Smart Monitoring of energy heat and water</t>
  </si>
  <si>
    <t>EC 6.0 Energy Labelled Goods</t>
  </si>
  <si>
    <t>QA 3.0  Construction Team skills</t>
  </si>
  <si>
    <t>QA 5.0 Post comissioning of services</t>
  </si>
  <si>
    <t>QA 6.0 Consumer information and aftercare</t>
  </si>
  <si>
    <t>Is there a homeowner manual? Is there training provided for new occupants?</t>
  </si>
  <si>
    <t>Written specification of installed ventilation system</t>
  </si>
  <si>
    <t xml:space="preserve">The approved Planning Permission  application form to confirm the density and site area. </t>
  </si>
  <si>
    <t>Is there any rain harvest system in place? If so provide the calculated rainwater  contribution from M &amp; E consultant</t>
  </si>
  <si>
    <t>Provide a list of products that were actually installed in building that have EPD. Confirmation by architect or contractor that these products were actually installed.</t>
  </si>
  <si>
    <t>Has an overheating risk assessment been carried out?</t>
  </si>
  <si>
    <t>Is there any smart monitoring or control systems? E.g. Climote</t>
  </si>
  <si>
    <t>COMMENTS</t>
  </si>
  <si>
    <t>MAIN QUESTIONS</t>
  </si>
  <si>
    <t>EN 1.0: Land use</t>
  </si>
  <si>
    <t>EN 2.0: Residential Density</t>
  </si>
  <si>
    <t>EN 9.0 Environmental product declaration EPD</t>
  </si>
  <si>
    <t>EN 12.0 Dwelling size adjustment factor</t>
  </si>
  <si>
    <t>EC 1.0  Net Space Heat Demand</t>
  </si>
  <si>
    <t>EC 2.0 Energy Costs</t>
  </si>
  <si>
    <t>EC 4.0 Universal Design</t>
  </si>
  <si>
    <t>QA 2.1 Thermal Bridging Adjustment</t>
  </si>
  <si>
    <t>QA 4.1 Design Team skills</t>
  </si>
  <si>
    <t>ENVIRONMENT</t>
  </si>
  <si>
    <t>QA 1.0: Level of air infiltration</t>
  </si>
  <si>
    <t>HW 2.0: Daylighting</t>
  </si>
  <si>
    <t>HW1.0: Indoor Air Quality - Ventilation</t>
  </si>
  <si>
    <t>EN 6.0: Energy Impacts</t>
  </si>
  <si>
    <t xml:space="preserve">
EN 4.1: Internal Water Use</t>
  </si>
  <si>
    <t>MANDATORY INDICATORS</t>
  </si>
  <si>
    <t>MANDATORY INDICATORS + MINIMUM LEVEL</t>
  </si>
  <si>
    <t xml:space="preserve">OPTIONAL </t>
  </si>
  <si>
    <t>Is there any renewable system installed? If yes, provide information about the PV installed, Capacity, quantity, etc</t>
  </si>
  <si>
    <t>Check out template at the Dropbox folder</t>
  </si>
  <si>
    <t>Proof of all timber and wood have been supplied by a responsible source (FSC/PEFC)
e.g. invoices with CoC number</t>
  </si>
  <si>
    <t>Schedule of Products used that have EPD (Environmental product declarations)</t>
  </si>
  <si>
    <t>Just fill in the "Home tab" of the assessment spreadsheet</t>
  </si>
  <si>
    <t>There's a daylight calculator at the Dropbox folder</t>
  </si>
  <si>
    <t>Test result for airborne sound from qualified Acoustician.
Provide the report from the Acoustician. The report should reference the name of the company so we can check qualifications.</t>
  </si>
  <si>
    <t>Glazing specification for windows (u-value)</t>
  </si>
  <si>
    <t>Based on the DEAP data, fill in the calculator available at the Dropbox folder</t>
  </si>
  <si>
    <t>Fill in the checklist available at the Dropbox folder</t>
  </si>
  <si>
    <t>Are white goods being provided? 
If being provided send the white goods schedule listing energy  rating.</t>
  </si>
  <si>
    <t>Fill in the calculator available at the Dropbox folder</t>
  </si>
  <si>
    <t>Proof/minutes of the design team meetings</t>
  </si>
  <si>
    <t>Is there any 3rd party comissioning in place? 
If so provide the commissioning sheets</t>
  </si>
  <si>
    <t>Ongoing</t>
  </si>
  <si>
    <t>Provide the sanitary ware schedule</t>
  </si>
  <si>
    <t>Compatibility Report for Roadmap checklist HPI.xlsx</t>
  </si>
  <si>
    <t>Run on 16/11/2016 15:31</t>
  </si>
  <si>
    <t>If the workbook is saved in an earlier file format or opened in an earlier version of Microsoft Excel, the listed features will not be available.</t>
  </si>
  <si>
    <t>Significant loss of functionality</t>
  </si>
  <si>
    <t># of occurrences</t>
  </si>
  <si>
    <t>Version</t>
  </si>
  <si>
    <t>This file originally contained features which were not recognized by this version of Excel. These features are not preserved when saving an OpenXML file to the XLSB file format, or vice versa.</t>
  </si>
  <si>
    <t>Excel 2007</t>
  </si>
  <si>
    <t>Minor loss of fidelity</t>
  </si>
  <si>
    <t>One or more cells in this workbook contain data validation rules which refer to values on other worksheets. These data validation rules will not be supported in earlier versions of Excel.</t>
  </si>
  <si>
    <t>Landscape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</si>
</sst>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4">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charset val="238"/>
      <scheme val="minor"/>
    </font>
    <font>
      <u/>
      <sz val="12"/>
      <color theme="11"/>
      <name val="Calibri"/>
      <family val="2"/>
      <charset val="238"/>
      <scheme val="minor"/>
    </font>
    <font>
      <sz val="8"/>
      <name val="Calibri"/>
      <family val="2"/>
      <charset val="238"/>
      <scheme val="minor"/>
    </font>
    <font>
      <sz val="12"/>
      <color rgb="FFFF0000"/>
      <name val="Calibri"/>
      <family val="2"/>
      <scheme val="minor"/>
    </font>
    <font>
      <b/>
      <sz val="12"/>
      <color theme="1"/>
      <name val="Calibri"/>
      <family val="2"/>
      <scheme val="minor"/>
    </font>
    <font>
      <sz val="11"/>
      <color rgb="FF000000"/>
      <name val="Calibri"/>
      <family val="2"/>
    </font>
    <font>
      <b/>
      <sz val="20"/>
      <color theme="1"/>
      <name val="Arial"/>
      <family val="2"/>
    </font>
    <font>
      <sz val="16"/>
      <color theme="1"/>
      <name val="Calibri"/>
      <family val="2"/>
      <scheme val="minor"/>
    </font>
    <font>
      <b/>
      <sz val="20"/>
      <color theme="1"/>
      <name val="Calibri"/>
      <family val="2"/>
      <scheme val="minor"/>
    </font>
    <font>
      <b/>
      <sz val="18"/>
      <color theme="1"/>
      <name val="Calibri"/>
      <family val="2"/>
      <scheme val="minor"/>
    </font>
    <font>
      <sz val="14"/>
      <name val="Calibri"/>
      <family val="2"/>
      <scheme val="minor"/>
    </font>
    <font>
      <sz val="14"/>
      <color theme="1"/>
      <name val="Calibri"/>
      <family val="2"/>
      <scheme val="minor"/>
    </font>
    <font>
      <b/>
      <sz val="16"/>
      <color rgb="FFFF0000"/>
      <name val="Calibri"/>
      <family val="2"/>
      <scheme val="minor"/>
    </font>
    <font>
      <sz val="12"/>
      <color rgb="FF000000"/>
      <name val="Calibri"/>
      <family val="2"/>
      <scheme val="minor"/>
    </font>
    <font>
      <sz val="12"/>
      <color indexed="81"/>
      <name val="Calibri"/>
      <family val="2"/>
    </font>
    <font>
      <b/>
      <sz val="14"/>
      <color rgb="FFFF0000"/>
      <name val="Calibri"/>
      <family val="2"/>
      <scheme val="minor"/>
    </font>
    <font>
      <sz val="12"/>
      <color indexed="81"/>
      <name val="Arial"/>
      <family val="2"/>
    </font>
    <font>
      <b/>
      <sz val="11"/>
      <color rgb="FF333333"/>
      <name val="Arial"/>
      <family val="2"/>
    </font>
    <font>
      <sz val="12"/>
      <name val="Calibri"/>
      <family val="2"/>
      <scheme val="minor"/>
    </font>
    <font>
      <b/>
      <sz val="12"/>
      <name val="Calibri"/>
      <family val="2"/>
      <scheme val="minor"/>
    </font>
    <font>
      <b/>
      <sz val="14"/>
      <color theme="0"/>
      <name val="Calibri"/>
      <family val="2"/>
      <scheme val="minor"/>
    </font>
    <font>
      <b/>
      <sz val="12"/>
      <color theme="0"/>
      <name val="Calibri"/>
      <family val="2"/>
      <scheme val="minor"/>
    </font>
    <font>
      <sz val="12"/>
      <color theme="0"/>
      <name val="Calibri"/>
      <family val="2"/>
      <scheme val="minor"/>
    </font>
    <font>
      <sz val="9"/>
      <color theme="1"/>
      <name val="Frutiger"/>
    </font>
    <font>
      <b/>
      <sz val="16"/>
      <color rgb="FF000000"/>
      <name val="Calibri"/>
      <family val="2"/>
    </font>
    <font>
      <sz val="16"/>
      <color theme="1"/>
      <name val="Calibri"/>
      <family val="2"/>
    </font>
    <font>
      <b/>
      <sz val="16"/>
      <color theme="1"/>
      <name val="Calibri"/>
      <family val="2"/>
    </font>
    <font>
      <b/>
      <sz val="20"/>
      <color theme="0"/>
      <name val="Calibri"/>
      <family val="2"/>
      <scheme val="minor"/>
    </font>
    <font>
      <b/>
      <sz val="16"/>
      <color theme="0"/>
      <name val="Calibri"/>
      <family val="2"/>
      <scheme val="minor"/>
    </font>
    <font>
      <b/>
      <sz val="24"/>
      <color theme="0"/>
      <name val="Calibri"/>
      <family val="2"/>
      <scheme val="minor"/>
    </font>
    <font>
      <b/>
      <sz val="18"/>
      <color theme="0"/>
      <name val="Calibri"/>
      <family val="2"/>
      <scheme val="minor"/>
    </font>
    <font>
      <b/>
      <sz val="16"/>
      <color theme="1"/>
      <name val="Calibri"/>
      <family val="2"/>
      <scheme val="minor"/>
    </font>
    <font>
      <sz val="9"/>
      <color theme="1"/>
      <name val="Calibri"/>
      <family val="2"/>
      <scheme val="minor"/>
    </font>
    <font>
      <sz val="11"/>
      <color theme="1"/>
      <name val="Garamond"/>
      <family val="1"/>
    </font>
    <font>
      <sz val="9"/>
      <color theme="1"/>
      <name val="Garamond"/>
      <family val="1"/>
    </font>
    <font>
      <b/>
      <sz val="9"/>
      <color theme="1"/>
      <name val="Garamond"/>
      <family val="1"/>
    </font>
    <font>
      <b/>
      <sz val="11"/>
      <color theme="1"/>
      <name val="Garamond"/>
      <family val="1"/>
    </font>
    <font>
      <b/>
      <sz val="14"/>
      <color theme="1"/>
      <name val="Calibri"/>
      <family val="2"/>
      <scheme val="minor"/>
    </font>
    <font>
      <b/>
      <sz val="16"/>
      <color rgb="FFFF6600"/>
      <name val="Calibri"/>
      <family val="2"/>
      <scheme val="minor"/>
    </font>
    <font>
      <b/>
      <u/>
      <sz val="12"/>
      <color theme="1"/>
      <name val="Calibri"/>
      <family val="2"/>
      <scheme val="minor"/>
    </font>
    <font>
      <b/>
      <sz val="18"/>
      <name val="Calibri"/>
      <family val="2"/>
      <scheme val="minor"/>
    </font>
    <font>
      <b/>
      <sz val="16"/>
      <color theme="0"/>
      <name val="Arial"/>
      <family val="2"/>
    </font>
    <font>
      <sz val="12"/>
      <color theme="1"/>
      <name val="Calibri"/>
      <family val="2"/>
    </font>
    <font>
      <sz val="16"/>
      <name val="Calibri"/>
      <family val="2"/>
    </font>
    <font>
      <sz val="12"/>
      <name val="Calibri"/>
      <family val="2"/>
    </font>
    <font>
      <u/>
      <sz val="16"/>
      <name val="Calibri"/>
      <family val="2"/>
    </font>
    <font>
      <sz val="14"/>
      <name val="Calibri"/>
      <family val="2"/>
    </font>
    <font>
      <u/>
      <sz val="14"/>
      <name val="Calibri"/>
      <family val="2"/>
    </font>
    <font>
      <sz val="20"/>
      <name val="Calibri"/>
      <family val="2"/>
    </font>
    <font>
      <b/>
      <sz val="20"/>
      <color theme="1"/>
      <name val="Calibri"/>
      <family val="2"/>
    </font>
    <font>
      <b/>
      <sz val="16"/>
      <name val="Calibri"/>
      <family val="2"/>
    </font>
    <font>
      <sz val="9"/>
      <name val="Calibri"/>
      <family val="2"/>
      <scheme val="minor"/>
    </font>
    <font>
      <sz val="14"/>
      <color theme="1"/>
      <name val="Calibri"/>
      <family val="2"/>
    </font>
    <font>
      <sz val="16"/>
      <color theme="0"/>
      <name val="Calibri"/>
      <family val="2"/>
    </font>
    <font>
      <sz val="14"/>
      <color rgb="FF000000"/>
      <name val="Calibri"/>
      <family val="2"/>
      <scheme val="minor"/>
    </font>
    <font>
      <b/>
      <sz val="14"/>
      <name val="Calibri"/>
      <family val="2"/>
    </font>
    <font>
      <sz val="11"/>
      <name val="Calibri"/>
      <family val="2"/>
    </font>
    <font>
      <sz val="20"/>
      <color theme="1"/>
      <name val="Calibri"/>
      <family val="2"/>
      <scheme val="minor"/>
    </font>
    <font>
      <sz val="12"/>
      <color theme="6" tint="-0.249977111117893"/>
      <name val="Calibri"/>
      <family val="2"/>
    </font>
    <font>
      <sz val="14"/>
      <color theme="6" tint="-0.249977111117893"/>
      <name val="Calibri"/>
      <family val="2"/>
    </font>
    <font>
      <sz val="14"/>
      <color theme="0"/>
      <name val="Calibri"/>
      <family val="2"/>
    </font>
  </fonts>
  <fills count="15">
    <fill>
      <patternFill patternType="none"/>
    </fill>
    <fill>
      <patternFill patternType="gray125"/>
    </fill>
    <fill>
      <patternFill patternType="solid">
        <fgColor theme="6"/>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00000"/>
        <bgColor indexed="64"/>
      </patternFill>
    </fill>
    <fill>
      <patternFill patternType="solid">
        <fgColor rgb="FFFFCC00"/>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medium">
        <color auto="1"/>
      </right>
      <top style="thin">
        <color auto="1"/>
      </top>
      <bottom style="thin">
        <color auto="1"/>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93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342">
    <xf numFmtId="0" fontId="0" fillId="0" borderId="0" xfId="0"/>
    <xf numFmtId="0" fontId="0" fillId="0" borderId="0" xfId="0" applyAlignment="1">
      <alignment wrapText="1"/>
    </xf>
    <xf numFmtId="0" fontId="0" fillId="2" borderId="0" xfId="0" applyFill="1" applyAlignment="1">
      <alignment wrapText="1"/>
    </xf>
    <xf numFmtId="0" fontId="0" fillId="3" borderId="0" xfId="0" applyFill="1" applyAlignment="1">
      <alignment wrapText="1"/>
    </xf>
    <xf numFmtId="0" fontId="0" fillId="3" borderId="0" xfId="0" applyFill="1" applyAlignment="1">
      <alignment vertical="center" wrapText="1"/>
    </xf>
    <xf numFmtId="0" fontId="0" fillId="5" borderId="0" xfId="0" applyFill="1" applyBorder="1" applyAlignment="1">
      <alignment vertical="center" wrapText="1"/>
    </xf>
    <xf numFmtId="1" fontId="0" fillId="3" borderId="0" xfId="0" applyNumberFormat="1" applyFill="1"/>
    <xf numFmtId="0" fontId="0" fillId="3" borderId="0" xfId="0" applyFill="1"/>
    <xf numFmtId="0" fontId="11" fillId="3" borderId="0" xfId="0" applyFont="1" applyFill="1" applyBorder="1" applyAlignment="1">
      <alignment horizontal="center" vertical="center" wrapText="1"/>
    </xf>
    <xf numFmtId="0" fontId="0" fillId="3" borderId="0" xfId="0" applyFill="1" applyBorder="1" applyAlignment="1">
      <alignment wrapText="1"/>
    </xf>
    <xf numFmtId="0" fontId="0" fillId="0" borderId="0" xfId="0" applyFill="1" applyAlignment="1">
      <alignment wrapText="1"/>
    </xf>
    <xf numFmtId="0" fontId="0" fillId="3" borderId="9"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10" xfId="0" applyFill="1" applyBorder="1" applyAlignment="1" applyProtection="1">
      <alignment wrapText="1"/>
    </xf>
    <xf numFmtId="0" fontId="0" fillId="3" borderId="9" xfId="0" applyFill="1" applyBorder="1" applyAlignment="1" applyProtection="1">
      <alignment horizontal="center" wrapText="1"/>
    </xf>
    <xf numFmtId="0" fontId="0" fillId="3" borderId="0" xfId="0" applyFill="1" applyBorder="1" applyAlignment="1" applyProtection="1">
      <alignment wrapText="1"/>
    </xf>
    <xf numFmtId="0" fontId="13" fillId="3" borderId="0" xfId="0" applyFont="1" applyFill="1" applyProtection="1"/>
    <xf numFmtId="0" fontId="14" fillId="0" borderId="0" xfId="0" applyFont="1"/>
    <xf numFmtId="0" fontId="14" fillId="3" borderId="0" xfId="0" applyFont="1" applyFill="1" applyProtection="1"/>
    <xf numFmtId="0" fontId="14" fillId="3" borderId="0" xfId="0" applyFont="1" applyFill="1" applyAlignment="1" applyProtection="1">
      <alignment vertical="center"/>
    </xf>
    <xf numFmtId="0" fontId="14" fillId="3" borderId="0" xfId="0" applyFont="1" applyFill="1" applyAlignment="1" applyProtection="1">
      <alignment vertical="top"/>
    </xf>
    <xf numFmtId="0" fontId="0" fillId="3" borderId="0" xfId="0" applyFill="1" applyBorder="1" applyAlignment="1" applyProtection="1">
      <alignment horizontal="center" wrapText="1"/>
      <protection locked="0"/>
    </xf>
    <xf numFmtId="0" fontId="12" fillId="3" borderId="0" xfId="0" applyFont="1" applyFill="1" applyAlignment="1">
      <alignment horizontal="center"/>
    </xf>
    <xf numFmtId="0" fontId="0" fillId="3" borderId="0" xfId="0" applyFill="1" applyBorder="1" applyAlignment="1" applyProtection="1">
      <alignment vertical="top" wrapText="1"/>
    </xf>
    <xf numFmtId="0" fontId="0" fillId="3" borderId="10" xfId="0" applyFill="1" applyBorder="1" applyAlignment="1" applyProtection="1">
      <alignment vertical="top"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2" xfId="0" applyFont="1" applyFill="1" applyBorder="1" applyAlignment="1">
      <alignment vertical="center" wrapText="1"/>
    </xf>
    <xf numFmtId="0" fontId="0" fillId="3" borderId="12" xfId="0" applyFill="1" applyBorder="1" applyAlignment="1">
      <alignment vertical="center" wrapText="1"/>
    </xf>
    <xf numFmtId="0" fontId="7" fillId="3" borderId="13" xfId="0" applyFont="1" applyFill="1" applyBorder="1" applyAlignment="1">
      <alignment vertical="center" wrapText="1"/>
    </xf>
    <xf numFmtId="0" fontId="7" fillId="3" borderId="14" xfId="0" applyFont="1" applyFill="1" applyBorder="1" applyAlignment="1" applyProtection="1">
      <alignment horizontal="center" wrapText="1"/>
    </xf>
    <xf numFmtId="0" fontId="7" fillId="3" borderId="15" xfId="0" applyFont="1" applyFill="1" applyBorder="1" applyAlignment="1" applyProtection="1">
      <alignment horizontal="left" wrapText="1"/>
    </xf>
    <xf numFmtId="0" fontId="7" fillId="3" borderId="15" xfId="0" applyFont="1" applyFill="1" applyBorder="1" applyAlignment="1" applyProtection="1">
      <alignment horizontal="center" wrapText="1"/>
    </xf>
    <xf numFmtId="0" fontId="0" fillId="3" borderId="15" xfId="0" applyFill="1" applyBorder="1" applyAlignment="1">
      <alignment wrapText="1"/>
    </xf>
    <xf numFmtId="1" fontId="6" fillId="3" borderId="16" xfId="0" applyNumberFormat="1" applyFont="1" applyFill="1" applyBorder="1" applyAlignment="1">
      <alignment horizontal="center" wrapText="1"/>
    </xf>
    <xf numFmtId="0" fontId="7" fillId="3" borderId="11" xfId="0" applyFont="1" applyFill="1" applyBorder="1" applyAlignment="1" applyProtection="1">
      <alignment horizontal="center" vertical="center" wrapText="1"/>
    </xf>
    <xf numFmtId="0" fontId="7" fillId="3" borderId="12" xfId="0" applyFont="1" applyFill="1" applyBorder="1" applyAlignment="1" applyProtection="1">
      <alignment horizontal="left" vertical="center" wrapText="1"/>
    </xf>
    <xf numFmtId="0" fontId="0" fillId="3" borderId="12" xfId="0" applyFill="1" applyBorder="1" applyAlignment="1">
      <alignment wrapText="1"/>
    </xf>
    <xf numFmtId="1" fontId="6" fillId="3" borderId="13" xfId="0" applyNumberFormat="1" applyFont="1" applyFill="1" applyBorder="1" applyAlignment="1">
      <alignment horizontal="center" wrapText="1"/>
    </xf>
    <xf numFmtId="0" fontId="6" fillId="3" borderId="17" xfId="0" applyFont="1" applyFill="1" applyBorder="1" applyAlignment="1">
      <alignment horizontal="center" wrapText="1"/>
    </xf>
    <xf numFmtId="0" fontId="0" fillId="3" borderId="14" xfId="0" applyFill="1" applyBorder="1" applyAlignment="1">
      <alignment wrapText="1"/>
    </xf>
    <xf numFmtId="0" fontId="7" fillId="3" borderId="15" xfId="0" applyFont="1" applyFill="1" applyBorder="1" applyAlignment="1" applyProtection="1">
      <alignment horizontal="center" vertical="center" wrapText="1"/>
    </xf>
    <xf numFmtId="0" fontId="7" fillId="3" borderId="15" xfId="0" applyFont="1" applyFill="1" applyBorder="1" applyAlignment="1">
      <alignment horizontal="center" wrapText="1"/>
    </xf>
    <xf numFmtId="164" fontId="15" fillId="6" borderId="2" xfId="0" applyNumberFormat="1" applyFont="1" applyFill="1" applyBorder="1" applyAlignment="1">
      <alignment horizontal="center" wrapText="1"/>
    </xf>
    <xf numFmtId="0" fontId="0" fillId="3" borderId="18" xfId="0" applyFill="1" applyBorder="1" applyAlignment="1" applyProtection="1">
      <alignment horizontal="center" wrapText="1"/>
    </xf>
    <xf numFmtId="0" fontId="0" fillId="3" borderId="19" xfId="0" applyFill="1" applyBorder="1" applyAlignment="1" applyProtection="1">
      <alignment wrapText="1"/>
    </xf>
    <xf numFmtId="0" fontId="0" fillId="3" borderId="20" xfId="0" applyFill="1" applyBorder="1" applyAlignment="1" applyProtection="1">
      <alignment wrapText="1"/>
    </xf>
    <xf numFmtId="0" fontId="0" fillId="3" borderId="0" xfId="0" applyFill="1" applyAlignment="1" applyProtection="1">
      <alignment wrapText="1"/>
    </xf>
    <xf numFmtId="0" fontId="0" fillId="3" borderId="0" xfId="0" applyFill="1" applyAlignment="1">
      <alignment horizontal="center" vertical="center" wrapText="1"/>
    </xf>
    <xf numFmtId="0" fontId="0" fillId="3" borderId="10" xfId="0" applyFill="1" applyBorder="1" applyAlignment="1" applyProtection="1">
      <alignment horizontal="center" vertical="center" wrapText="1"/>
    </xf>
    <xf numFmtId="0" fontId="0" fillId="3" borderId="0" xfId="0" applyFill="1" applyAlignment="1" applyProtection="1">
      <alignment horizontal="center" wrapText="1"/>
    </xf>
    <xf numFmtId="0" fontId="13" fillId="0" borderId="0" xfId="0" applyFont="1" applyFill="1" applyProtection="1">
      <protection locked="0"/>
    </xf>
    <xf numFmtId="0" fontId="14" fillId="0" borderId="0" xfId="0" applyFont="1" applyFill="1" applyProtection="1">
      <protection locked="0"/>
    </xf>
    <xf numFmtId="0" fontId="14" fillId="0" borderId="0" xfId="0" applyFont="1" applyFill="1" applyAlignment="1" applyProtection="1">
      <alignment vertical="center"/>
      <protection locked="0"/>
    </xf>
    <xf numFmtId="0" fontId="14" fillId="0" borderId="0" xfId="0" applyFont="1" applyFill="1" applyAlignment="1" applyProtection="1">
      <alignment vertical="top"/>
      <protection locked="0"/>
    </xf>
    <xf numFmtId="0" fontId="0" fillId="3" borderId="0" xfId="0" applyFill="1" applyBorder="1" applyAlignment="1" applyProtection="1">
      <alignment vertical="center" wrapText="1"/>
    </xf>
    <xf numFmtId="0" fontId="0" fillId="3" borderId="0" xfId="0" applyFill="1" applyBorder="1" applyAlignment="1" applyProtection="1">
      <alignment horizontal="center" wrapText="1"/>
    </xf>
    <xf numFmtId="0" fontId="0" fillId="3" borderId="0" xfId="0" applyFill="1" applyBorder="1" applyAlignment="1">
      <alignment horizontal="left" vertical="center" wrapText="1"/>
    </xf>
    <xf numFmtId="164" fontId="7" fillId="3" borderId="12" xfId="0" applyNumberFormat="1" applyFont="1" applyFill="1" applyBorder="1" applyAlignment="1" applyProtection="1">
      <alignment horizontal="center" vertical="center" wrapText="1"/>
    </xf>
    <xf numFmtId="1" fontId="6" fillId="3" borderId="17" xfId="0" applyNumberFormat="1" applyFont="1" applyFill="1" applyBorder="1" applyAlignment="1">
      <alignment horizontal="center" wrapText="1"/>
    </xf>
    <xf numFmtId="0" fontId="7" fillId="3" borderId="0" xfId="0" applyFont="1" applyFill="1" applyBorder="1" applyAlignment="1" applyProtection="1">
      <alignment horizontal="center" vertical="center" wrapText="1"/>
    </xf>
    <xf numFmtId="0" fontId="7" fillId="3" borderId="0" xfId="0" applyFont="1" applyFill="1" applyBorder="1" applyAlignment="1">
      <alignment horizontal="center" wrapText="1"/>
    </xf>
    <xf numFmtId="0" fontId="0" fillId="3" borderId="0" xfId="0" applyFill="1" applyBorder="1"/>
    <xf numFmtId="0" fontId="13" fillId="3" borderId="0" xfId="0" applyFont="1" applyFill="1" applyBorder="1" applyProtection="1"/>
    <xf numFmtId="0" fontId="14" fillId="3" borderId="0" xfId="0" applyFont="1" applyFill="1" applyBorder="1" applyProtection="1"/>
    <xf numFmtId="0" fontId="14" fillId="3" borderId="0" xfId="0" applyFont="1" applyFill="1" applyBorder="1" applyAlignment="1" applyProtection="1">
      <alignment vertical="center"/>
    </xf>
    <xf numFmtId="0" fontId="10" fillId="3" borderId="0" xfId="0" applyFont="1" applyFill="1" applyBorder="1" applyAlignment="1" applyProtection="1">
      <alignment horizontal="center"/>
      <protection locked="0"/>
    </xf>
    <xf numFmtId="0" fontId="21" fillId="3" borderId="0" xfId="0" applyFont="1" applyFill="1" applyAlignment="1">
      <alignment wrapText="1"/>
    </xf>
    <xf numFmtId="0" fontId="21" fillId="3" borderId="0" xfId="0" applyFont="1" applyFill="1" applyBorder="1" applyAlignment="1">
      <alignment wrapText="1"/>
    </xf>
    <xf numFmtId="0" fontId="22" fillId="3" borderId="0" xfId="0" applyFont="1" applyFill="1" applyBorder="1" applyAlignment="1" applyProtection="1">
      <alignment horizontal="center" vertical="center" wrapText="1"/>
    </xf>
    <xf numFmtId="0" fontId="22" fillId="3" borderId="0" xfId="0" applyFont="1" applyFill="1" applyBorder="1" applyAlignment="1">
      <alignment horizontal="center" wrapText="1"/>
    </xf>
    <xf numFmtId="0" fontId="21" fillId="0" borderId="0" xfId="0" applyFont="1" applyAlignment="1">
      <alignment wrapText="1"/>
    </xf>
    <xf numFmtId="0" fontId="13" fillId="0" borderId="0" xfId="0" applyFont="1" applyFill="1" applyAlignment="1" applyProtection="1">
      <alignment vertical="center"/>
      <protection locked="0"/>
    </xf>
    <xf numFmtId="0" fontId="13" fillId="0" borderId="0" xfId="0" applyFont="1" applyFill="1" applyAlignment="1" applyProtection="1">
      <alignment vertical="top"/>
      <protection locked="0"/>
    </xf>
    <xf numFmtId="0" fontId="0" fillId="3" borderId="0" xfId="0" applyFill="1" applyBorder="1" applyAlignment="1">
      <alignment vertical="center" wrapText="1"/>
    </xf>
    <xf numFmtId="0" fontId="13" fillId="3" borderId="0" xfId="0" applyFont="1" applyFill="1" applyProtection="1">
      <protection locked="0"/>
    </xf>
    <xf numFmtId="0" fontId="16" fillId="0" borderId="0" xfId="0" applyFont="1" applyAlignment="1">
      <alignment wrapText="1"/>
    </xf>
    <xf numFmtId="164" fontId="7" fillId="3" borderId="15" xfId="0" applyNumberFormat="1" applyFont="1" applyFill="1" applyBorder="1" applyAlignment="1">
      <alignment horizontal="center" wrapText="1"/>
    </xf>
    <xf numFmtId="0" fontId="0" fillId="7" borderId="0" xfId="0" applyFill="1" applyAlignment="1">
      <alignment wrapText="1"/>
    </xf>
    <xf numFmtId="0" fontId="0" fillId="7" borderId="0" xfId="0" applyFill="1" applyBorder="1" applyAlignment="1">
      <alignment horizontal="left" vertical="center" wrapText="1"/>
    </xf>
    <xf numFmtId="0" fontId="0" fillId="7" borderId="0" xfId="0" applyFill="1" applyBorder="1" applyAlignment="1">
      <alignment wrapText="1"/>
    </xf>
    <xf numFmtId="0" fontId="0" fillId="7" borderId="0" xfId="0" applyFill="1" applyBorder="1" applyAlignment="1" applyProtection="1">
      <alignment horizontal="center" wrapText="1"/>
      <protection locked="0"/>
    </xf>
    <xf numFmtId="0" fontId="0" fillId="7" borderId="0" xfId="0" applyFill="1"/>
    <xf numFmtId="0" fontId="0" fillId="3" borderId="15" xfId="0" applyFill="1" applyBorder="1" applyAlignment="1" applyProtection="1">
      <alignment wrapText="1"/>
    </xf>
    <xf numFmtId="0" fontId="0" fillId="3" borderId="22" xfId="0" applyFill="1" applyBorder="1" applyAlignment="1" applyProtection="1">
      <alignment wrapText="1"/>
    </xf>
    <xf numFmtId="0" fontId="0" fillId="3" borderId="12" xfId="0" applyFill="1" applyBorder="1" applyAlignment="1" applyProtection="1">
      <alignment wrapText="1"/>
    </xf>
    <xf numFmtId="0" fontId="0" fillId="3" borderId="23" xfId="0" applyFill="1" applyBorder="1" applyAlignment="1" applyProtection="1">
      <alignment wrapText="1"/>
    </xf>
    <xf numFmtId="0" fontId="0" fillId="3" borderId="25" xfId="0" applyFill="1" applyBorder="1" applyAlignment="1" applyProtection="1">
      <alignment wrapText="1"/>
    </xf>
    <xf numFmtId="0" fontId="0" fillId="3" borderId="12" xfId="0" applyFill="1" applyBorder="1" applyAlignment="1" applyProtection="1">
      <alignment horizontal="left" vertical="center" wrapText="1"/>
    </xf>
    <xf numFmtId="0" fontId="0" fillId="3" borderId="15" xfId="0" applyFill="1" applyBorder="1" applyAlignment="1" applyProtection="1">
      <alignment vertical="center" wrapText="1"/>
    </xf>
    <xf numFmtId="0" fontId="0" fillId="3" borderId="12" xfId="0" applyFill="1" applyBorder="1" applyAlignment="1" applyProtection="1">
      <alignment vertical="center" wrapText="1"/>
    </xf>
    <xf numFmtId="0" fontId="0" fillId="3" borderId="26" xfId="0" applyFill="1" applyBorder="1" applyAlignment="1" applyProtection="1">
      <alignment wrapText="1"/>
    </xf>
    <xf numFmtId="0" fontId="0" fillId="3" borderId="27" xfId="0" applyFill="1" applyBorder="1" applyAlignment="1" applyProtection="1">
      <alignment wrapText="1"/>
    </xf>
    <xf numFmtId="164" fontId="18" fillId="3" borderId="0" xfId="0" applyNumberFormat="1" applyFont="1" applyFill="1" applyBorder="1" applyAlignment="1">
      <alignment horizontal="center" wrapText="1"/>
    </xf>
    <xf numFmtId="0" fontId="8" fillId="3" borderId="0" xfId="0" applyFont="1" applyFill="1" applyAlignment="1">
      <alignment vertical="center"/>
    </xf>
    <xf numFmtId="0" fontId="8" fillId="3" borderId="0" xfId="0" applyFont="1" applyFill="1" applyAlignment="1">
      <alignment horizontal="left" vertical="center"/>
    </xf>
    <xf numFmtId="0" fontId="7" fillId="3" borderId="0" xfId="0" applyFont="1" applyFill="1" applyBorder="1" applyAlignment="1" applyProtection="1">
      <alignment horizontal="right" vertical="center" wrapText="1"/>
    </xf>
    <xf numFmtId="0" fontId="16" fillId="4" borderId="26" xfId="0" applyFont="1" applyFill="1" applyBorder="1" applyAlignment="1">
      <alignment wrapText="1"/>
    </xf>
    <xf numFmtId="0" fontId="0" fillId="3" borderId="24" xfId="0" applyFill="1" applyBorder="1" applyAlignment="1" applyProtection="1">
      <alignment vertical="center" wrapText="1"/>
    </xf>
    <xf numFmtId="0" fontId="0" fillId="3" borderId="24" xfId="0" applyFill="1" applyBorder="1" applyAlignment="1" applyProtection="1">
      <alignment wrapText="1"/>
    </xf>
    <xf numFmtId="0" fontId="0" fillId="3" borderId="22" xfId="0" applyFill="1" applyBorder="1" applyAlignment="1" applyProtection="1">
      <alignment vertical="center" wrapText="1"/>
    </xf>
    <xf numFmtId="164" fontId="18" fillId="6" borderId="28" xfId="0" applyNumberFormat="1" applyFont="1" applyFill="1" applyBorder="1" applyAlignment="1">
      <alignment horizontal="center" wrapText="1"/>
    </xf>
    <xf numFmtId="0" fontId="0" fillId="3" borderId="0" xfId="0" applyFill="1" applyBorder="1" applyAlignment="1" applyProtection="1">
      <alignment horizontal="center" vertical="center" wrapText="1"/>
      <protection locked="0"/>
    </xf>
    <xf numFmtId="0" fontId="16" fillId="4" borderId="15" xfId="0" applyFont="1" applyFill="1" applyBorder="1" applyAlignment="1">
      <alignment wrapText="1"/>
    </xf>
    <xf numFmtId="0" fontId="0" fillId="3" borderId="0" xfId="0" applyFill="1" applyBorder="1" applyAlignment="1" applyProtection="1">
      <alignment vertical="center" wrapText="1"/>
      <protection locked="0"/>
    </xf>
    <xf numFmtId="0" fontId="0" fillId="3" borderId="0" xfId="0" applyFill="1" applyBorder="1" applyAlignment="1">
      <alignment horizontal="center" vertical="center" wrapText="1"/>
    </xf>
    <xf numFmtId="0" fontId="0" fillId="5" borderId="9" xfId="0" applyFill="1" applyBorder="1" applyAlignment="1">
      <alignment wrapText="1"/>
    </xf>
    <xf numFmtId="0" fontId="7" fillId="5" borderId="0" xfId="0" applyFont="1" applyFill="1" applyBorder="1" applyAlignment="1">
      <alignment wrapText="1"/>
    </xf>
    <xf numFmtId="0" fontId="0" fillId="5" borderId="9" xfId="0" applyFont="1" applyFill="1" applyBorder="1" applyAlignment="1">
      <alignment horizontal="center" vertical="center" textRotation="90" wrapText="1"/>
    </xf>
    <xf numFmtId="0" fontId="26" fillId="3" borderId="9" xfId="0" applyFont="1" applyFill="1" applyBorder="1"/>
    <xf numFmtId="0" fontId="0" fillId="3" borderId="9" xfId="0" applyFill="1" applyBorder="1" applyAlignment="1">
      <alignment wrapText="1"/>
    </xf>
    <xf numFmtId="0" fontId="8" fillId="3" borderId="0" xfId="0" applyFont="1" applyFill="1" applyBorder="1" applyAlignment="1">
      <alignment vertical="center"/>
    </xf>
    <xf numFmtId="0" fontId="22" fillId="5" borderId="10" xfId="0" applyFont="1" applyFill="1" applyBorder="1" applyAlignment="1">
      <alignment horizontal="center" vertical="center" wrapText="1"/>
    </xf>
    <xf numFmtId="0" fontId="0" fillId="0" borderId="32" xfId="0" applyBorder="1" applyAlignment="1">
      <alignment horizontal="center" vertical="center" wrapText="1"/>
    </xf>
    <xf numFmtId="0" fontId="0" fillId="3" borderId="10" xfId="0" applyFill="1" applyBorder="1" applyAlignment="1">
      <alignment horizontal="center" vertical="center" wrapText="1"/>
    </xf>
    <xf numFmtId="0" fontId="0" fillId="3" borderId="10" xfId="0" applyFill="1" applyBorder="1" applyAlignment="1">
      <alignment horizontal="center" vertical="center"/>
    </xf>
    <xf numFmtId="0" fontId="27" fillId="3" borderId="0" xfId="0" applyFont="1" applyFill="1" applyBorder="1" applyAlignment="1">
      <alignment horizontal="right" vertical="center"/>
    </xf>
    <xf numFmtId="0" fontId="28" fillId="3" borderId="10" xfId="0" applyFont="1" applyFill="1" applyBorder="1" applyAlignment="1">
      <alignment horizontal="center" vertical="center"/>
    </xf>
    <xf numFmtId="0" fontId="29" fillId="3" borderId="0" xfId="0" applyFont="1" applyFill="1" applyBorder="1" applyAlignment="1">
      <alignment horizontal="right" wrapText="1"/>
    </xf>
    <xf numFmtId="0" fontId="30" fillId="8" borderId="5" xfId="0" applyFont="1" applyFill="1" applyBorder="1" applyAlignment="1">
      <alignment horizontal="center" vertical="center" wrapText="1"/>
    </xf>
    <xf numFmtId="0" fontId="25" fillId="8" borderId="4" xfId="0" applyFont="1" applyFill="1" applyBorder="1" applyAlignment="1">
      <alignment vertical="center" wrapText="1"/>
    </xf>
    <xf numFmtId="0" fontId="24" fillId="9" borderId="6" xfId="0" applyFont="1" applyFill="1" applyBorder="1" applyAlignment="1" applyProtection="1">
      <alignment horizontal="center" vertical="center" wrapText="1"/>
    </xf>
    <xf numFmtId="0" fontId="31" fillId="9" borderId="7" xfId="0" applyFont="1" applyFill="1" applyBorder="1" applyAlignment="1" applyProtection="1">
      <alignment horizontal="center" vertical="center" wrapText="1"/>
    </xf>
    <xf numFmtId="1" fontId="25" fillId="9" borderId="8" xfId="21" applyNumberFormat="1" applyFont="1" applyFill="1" applyBorder="1" applyAlignment="1" applyProtection="1">
      <alignment wrapText="1"/>
    </xf>
    <xf numFmtId="0" fontId="25" fillId="8" borderId="9" xfId="0" applyFont="1" applyFill="1" applyBorder="1" applyAlignment="1" applyProtection="1">
      <alignment horizontal="center" wrapText="1"/>
    </xf>
    <xf numFmtId="0" fontId="25" fillId="8" borderId="0" xfId="0" applyFont="1" applyFill="1" applyBorder="1" applyAlignment="1" applyProtection="1">
      <alignment wrapText="1"/>
    </xf>
    <xf numFmtId="0" fontId="25" fillId="8" borderId="10" xfId="0" applyFont="1" applyFill="1" applyBorder="1" applyAlignment="1" applyProtection="1">
      <alignment wrapText="1"/>
    </xf>
    <xf numFmtId="0" fontId="30" fillId="8" borderId="3" xfId="0" applyFont="1" applyFill="1" applyBorder="1" applyAlignment="1" applyProtection="1">
      <alignment horizontal="center" vertical="center" wrapText="1"/>
    </xf>
    <xf numFmtId="0" fontId="30" fillId="8" borderId="5" xfId="0" applyFont="1" applyFill="1" applyBorder="1" applyAlignment="1" applyProtection="1">
      <alignment horizontal="center" vertical="center" wrapText="1"/>
    </xf>
    <xf numFmtId="164" fontId="32" fillId="8" borderId="4" xfId="21" applyNumberFormat="1" applyFont="1" applyFill="1" applyBorder="1" applyAlignment="1" applyProtection="1">
      <alignment horizontal="center" wrapText="1"/>
    </xf>
    <xf numFmtId="164" fontId="33" fillId="8" borderId="4" xfId="0" applyNumberFormat="1" applyFont="1" applyFill="1" applyBorder="1" applyAlignment="1">
      <alignment wrapText="1"/>
    </xf>
    <xf numFmtId="0" fontId="30" fillId="8" borderId="3" xfId="0" applyFont="1" applyFill="1" applyBorder="1" applyAlignment="1">
      <alignment horizontal="center" vertical="center" wrapText="1"/>
    </xf>
    <xf numFmtId="0" fontId="24" fillId="8" borderId="2" xfId="0" applyFont="1" applyFill="1" applyBorder="1" applyAlignment="1">
      <alignment horizontal="center" vertical="center" wrapText="1"/>
    </xf>
    <xf numFmtId="1" fontId="25" fillId="9" borderId="8" xfId="18" applyNumberFormat="1" applyFont="1" applyFill="1" applyBorder="1" applyAlignment="1" applyProtection="1">
      <alignment wrapText="1"/>
    </xf>
    <xf numFmtId="164" fontId="32" fillId="8" borderId="4" xfId="18" applyNumberFormat="1" applyFont="1" applyFill="1" applyBorder="1" applyAlignment="1" applyProtection="1">
      <alignment horizontal="center" wrapText="1"/>
    </xf>
    <xf numFmtId="0" fontId="15" fillId="5" borderId="10" xfId="0" applyFont="1" applyFill="1" applyBorder="1" applyAlignment="1">
      <alignment horizontal="center" wrapText="1"/>
    </xf>
    <xf numFmtId="0" fontId="0" fillId="3" borderId="9"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34" fillId="7" borderId="2" xfId="0" applyFont="1" applyFill="1" applyBorder="1" applyAlignment="1" applyProtection="1">
      <alignment horizontal="center" vertical="center"/>
    </xf>
    <xf numFmtId="0" fontId="20" fillId="3" borderId="0" xfId="0" applyFont="1" applyFill="1" applyAlignment="1">
      <alignment vertical="center" wrapText="1"/>
    </xf>
    <xf numFmtId="0" fontId="8" fillId="3" borderId="0" xfId="0" applyFont="1" applyFill="1" applyAlignment="1">
      <alignment horizontal="left" vertical="center"/>
    </xf>
    <xf numFmtId="0" fontId="0" fillId="3" borderId="0" xfId="0" applyFill="1" applyBorder="1" applyAlignment="1" applyProtection="1">
      <alignment horizontal="left" vertical="center" wrapText="1"/>
    </xf>
    <xf numFmtId="0" fontId="0" fillId="3" borderId="9"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6" fillId="3" borderId="0" xfId="0" applyFont="1" applyFill="1" applyAlignment="1">
      <alignment wrapText="1"/>
    </xf>
    <xf numFmtId="0" fontId="22" fillId="3" borderId="0" xfId="0" applyFont="1" applyFill="1" applyBorder="1" applyAlignment="1" applyProtection="1">
      <alignment horizontal="left" vertical="center" wrapText="1"/>
    </xf>
    <xf numFmtId="0" fontId="0" fillId="3" borderId="9" xfId="0" applyFill="1" applyBorder="1" applyAlignment="1" applyProtection="1">
      <alignment horizontal="center" vertical="center" wrapText="1"/>
    </xf>
    <xf numFmtId="0" fontId="21" fillId="3" borderId="15" xfId="0" applyFont="1" applyFill="1" applyBorder="1" applyAlignment="1" applyProtection="1">
      <alignment wrapText="1"/>
    </xf>
    <xf numFmtId="0" fontId="21" fillId="3" borderId="12" xfId="0" applyFont="1" applyFill="1" applyBorder="1" applyAlignment="1" applyProtection="1">
      <alignment wrapText="1"/>
    </xf>
    <xf numFmtId="0" fontId="21" fillId="3" borderId="26" xfId="0" applyFont="1" applyFill="1" applyBorder="1" applyAlignment="1" applyProtection="1">
      <alignment wrapText="1"/>
    </xf>
    <xf numFmtId="0" fontId="35" fillId="3" borderId="9" xfId="0" applyFont="1" applyFill="1" applyBorder="1" applyAlignment="1" applyProtection="1">
      <alignment horizontal="center" vertical="top" wrapText="1"/>
    </xf>
    <xf numFmtId="0" fontId="0" fillId="3" borderId="15" xfId="0" applyFont="1" applyFill="1" applyBorder="1" applyAlignment="1" applyProtection="1">
      <alignment horizontal="right" wrapText="1"/>
    </xf>
    <xf numFmtId="0" fontId="0" fillId="3" borderId="12" xfId="0" applyFont="1" applyFill="1" applyBorder="1" applyAlignment="1" applyProtection="1">
      <alignment horizontal="right" vertical="center" wrapText="1"/>
    </xf>
    <xf numFmtId="1" fontId="0" fillId="3" borderId="22" xfId="0" applyNumberFormat="1" applyFont="1" applyFill="1" applyBorder="1" applyAlignment="1" applyProtection="1">
      <alignment horizontal="center" wrapText="1"/>
    </xf>
    <xf numFmtId="0" fontId="25" fillId="3" borderId="9" xfId="0" applyFont="1" applyFill="1" applyBorder="1" applyAlignment="1" applyProtection="1">
      <alignment horizontal="center" wrapText="1"/>
    </xf>
    <xf numFmtId="0" fontId="25" fillId="3" borderId="22" xfId="0" applyFont="1" applyFill="1" applyBorder="1" applyAlignment="1" applyProtection="1">
      <alignment wrapText="1"/>
    </xf>
    <xf numFmtId="0" fontId="36" fillId="3" borderId="0" xfId="0" applyFont="1" applyFill="1"/>
    <xf numFmtId="0" fontId="37" fillId="3" borderId="0" xfId="0" applyFont="1" applyFill="1"/>
    <xf numFmtId="0" fontId="38" fillId="3" borderId="0" xfId="0" applyFont="1" applyFill="1"/>
    <xf numFmtId="0" fontId="39" fillId="3" borderId="0" xfId="0" applyFont="1" applyFill="1"/>
    <xf numFmtId="0" fontId="0" fillId="3" borderId="10" xfId="0" applyFill="1" applyBorder="1" applyAlignment="1" applyProtection="1">
      <alignment vertical="center" wrapText="1"/>
    </xf>
    <xf numFmtId="0" fontId="0" fillId="3" borderId="0" xfId="0" applyFill="1" applyBorder="1" applyAlignment="1" applyProtection="1">
      <alignment horizontal="left" vertical="center" wrapText="1"/>
    </xf>
    <xf numFmtId="0" fontId="0" fillId="3" borderId="9"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0" xfId="0" applyFill="1" applyBorder="1" applyAlignment="1">
      <alignment horizontal="center" vertical="center" wrapText="1"/>
    </xf>
    <xf numFmtId="0" fontId="8" fillId="3" borderId="0" xfId="0" applyFont="1" applyFill="1" applyAlignment="1">
      <alignment horizontal="left" vertical="center"/>
    </xf>
    <xf numFmtId="0" fontId="41" fillId="3" borderId="0" xfId="0" applyFont="1" applyFill="1" applyBorder="1" applyAlignment="1" applyProtection="1">
      <alignment horizontal="right" vertical="top" wrapText="1"/>
    </xf>
    <xf numFmtId="0" fontId="0" fillId="3" borderId="25" xfId="0" applyFont="1" applyFill="1" applyBorder="1" applyAlignment="1" applyProtection="1">
      <alignment horizontal="center" vertical="center" wrapText="1"/>
    </xf>
    <xf numFmtId="0" fontId="41" fillId="3" borderId="2" xfId="0" applyFont="1" applyFill="1" applyBorder="1" applyAlignment="1" applyProtection="1">
      <alignment horizontal="center" vertical="top" wrapText="1"/>
    </xf>
    <xf numFmtId="0" fontId="13" fillId="3" borderId="15" xfId="0" applyFont="1" applyFill="1" applyBorder="1" applyAlignment="1" applyProtection="1">
      <alignment vertical="center" wrapText="1"/>
    </xf>
    <xf numFmtId="0" fontId="0" fillId="3" borderId="1" xfId="0" applyFill="1" applyBorder="1" applyAlignment="1">
      <alignment wrapText="1"/>
    </xf>
    <xf numFmtId="0" fontId="0" fillId="3" borderId="1" xfId="0" applyFill="1" applyBorder="1" applyAlignment="1">
      <alignment vertical="center" wrapText="1"/>
    </xf>
    <xf numFmtId="0" fontId="0" fillId="3" borderId="20" xfId="0" applyFill="1" applyBorder="1" applyAlignment="1" applyProtection="1">
      <alignment vertical="center" wrapText="1"/>
    </xf>
    <xf numFmtId="0" fontId="0" fillId="3" borderId="0" xfId="0" applyNumberFormat="1" applyFill="1" applyBorder="1" applyAlignment="1">
      <alignment wrapText="1"/>
    </xf>
    <xf numFmtId="0" fontId="0" fillId="3" borderId="0" xfId="0" applyNumberFormat="1" applyFill="1" applyBorder="1" applyAlignment="1">
      <alignment horizontal="right" vertical="center" wrapText="1"/>
    </xf>
    <xf numFmtId="164" fontId="43" fillId="3" borderId="0" xfId="0" applyNumberFormat="1" applyFont="1" applyFill="1" applyBorder="1" applyAlignment="1">
      <alignment wrapText="1"/>
    </xf>
    <xf numFmtId="0" fontId="34" fillId="3" borderId="0" xfId="0" applyFont="1" applyFill="1" applyBorder="1" applyAlignment="1" applyProtection="1">
      <alignment horizontal="center" vertical="center"/>
    </xf>
    <xf numFmtId="164" fontId="7" fillId="3" borderId="15" xfId="0" applyNumberFormat="1" applyFont="1"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0" xfId="0" applyFill="1" applyBorder="1" applyAlignment="1" applyProtection="1">
      <alignment horizontal="left" vertical="center" wrapText="1"/>
    </xf>
    <xf numFmtId="0" fontId="0" fillId="7" borderId="0" xfId="0" applyFill="1" applyAlignment="1" applyProtection="1">
      <alignment wrapText="1"/>
    </xf>
    <xf numFmtId="0" fontId="0" fillId="0" borderId="0" xfId="0" applyAlignment="1" applyProtection="1">
      <alignment wrapText="1"/>
    </xf>
    <xf numFmtId="0" fontId="25" fillId="8" borderId="4" xfId="0" applyFont="1" applyFill="1" applyBorder="1" applyAlignment="1" applyProtection="1">
      <alignment vertical="center" wrapText="1"/>
    </xf>
    <xf numFmtId="0" fontId="0" fillId="3" borderId="0" xfId="0" applyFill="1" applyAlignment="1" applyProtection="1">
      <alignment vertical="center" wrapText="1"/>
    </xf>
    <xf numFmtId="164" fontId="33" fillId="8" borderId="4" xfId="0" applyNumberFormat="1" applyFont="1" applyFill="1" applyBorder="1" applyAlignment="1" applyProtection="1">
      <alignment wrapText="1"/>
    </xf>
    <xf numFmtId="1" fontId="0" fillId="3" borderId="0" xfId="0" applyNumberFormat="1" applyFill="1" applyProtection="1"/>
    <xf numFmtId="0" fontId="11" fillId="3" borderId="0" xfId="0" applyFont="1" applyFill="1" applyBorder="1" applyAlignment="1" applyProtection="1">
      <alignment horizontal="center" vertical="center" wrapText="1"/>
    </xf>
    <xf numFmtId="0" fontId="0" fillId="3" borderId="0" xfId="0" applyFill="1" applyProtection="1"/>
    <xf numFmtId="0" fontId="0" fillId="0" borderId="0" xfId="0" applyFill="1" applyAlignment="1" applyProtection="1">
      <alignment wrapText="1"/>
    </xf>
    <xf numFmtId="0" fontId="24" fillId="8" borderId="2"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12" xfId="0" applyFont="1" applyFill="1" applyBorder="1" applyAlignment="1" applyProtection="1">
      <alignment vertical="center" wrapText="1"/>
    </xf>
    <xf numFmtId="0" fontId="7" fillId="3" borderId="13" xfId="0" applyFont="1" applyFill="1" applyBorder="1" applyAlignment="1" applyProtection="1">
      <alignment vertical="center" wrapText="1"/>
    </xf>
    <xf numFmtId="1" fontId="6" fillId="3" borderId="16" xfId="0" applyNumberFormat="1" applyFont="1" applyFill="1" applyBorder="1" applyAlignment="1" applyProtection="1">
      <alignment horizontal="center" wrapText="1"/>
    </xf>
    <xf numFmtId="1" fontId="6" fillId="3" borderId="13" xfId="0" applyNumberFormat="1" applyFont="1" applyFill="1" applyBorder="1" applyAlignment="1" applyProtection="1">
      <alignment horizontal="center" wrapText="1"/>
    </xf>
    <xf numFmtId="0" fontId="0" fillId="3" borderId="14" xfId="0" applyFill="1" applyBorder="1" applyAlignment="1" applyProtection="1">
      <alignment wrapText="1"/>
    </xf>
    <xf numFmtId="164" fontId="18" fillId="6" borderId="28" xfId="0" applyNumberFormat="1" applyFont="1" applyFill="1" applyBorder="1" applyAlignment="1" applyProtection="1">
      <alignment horizontal="center" wrapText="1"/>
    </xf>
    <xf numFmtId="0" fontId="8" fillId="3" borderId="0" xfId="0" applyFont="1" applyFill="1" applyBorder="1" applyAlignment="1" applyProtection="1">
      <alignment vertical="center"/>
    </xf>
    <xf numFmtId="0" fontId="8" fillId="3" borderId="0" xfId="0" applyFont="1" applyFill="1" applyBorder="1" applyAlignment="1" applyProtection="1">
      <alignment horizontal="left" vertical="center"/>
    </xf>
    <xf numFmtId="164" fontId="18" fillId="3" borderId="0" xfId="0" applyNumberFormat="1"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13" fillId="0" borderId="0" xfId="0" applyFont="1" applyFill="1" applyProtection="1"/>
    <xf numFmtId="0" fontId="14" fillId="0" borderId="0" xfId="0" applyFont="1" applyFill="1" applyProtection="1"/>
    <xf numFmtId="0" fontId="14" fillId="0" borderId="0" xfId="0" applyFont="1" applyFill="1" applyAlignment="1" applyProtection="1">
      <alignment vertical="center"/>
    </xf>
    <xf numFmtId="0" fontId="14" fillId="0" borderId="0" xfId="0" applyFont="1" applyFill="1" applyAlignment="1" applyProtection="1">
      <alignment vertical="top"/>
    </xf>
    <xf numFmtId="0" fontId="0" fillId="10" borderId="0" xfId="0" applyFill="1" applyAlignment="1" applyProtection="1">
      <alignment wrapText="1"/>
    </xf>
    <xf numFmtId="0" fontId="14" fillId="10" borderId="0" xfId="0" applyFont="1" applyFill="1" applyProtection="1"/>
    <xf numFmtId="0" fontId="0" fillId="10" borderId="0" xfId="0" applyFill="1" applyProtection="1"/>
    <xf numFmtId="0" fontId="23" fillId="8" borderId="9" xfId="0" applyFont="1" applyFill="1" applyBorder="1" applyAlignment="1" applyProtection="1">
      <alignment vertical="center" wrapText="1"/>
    </xf>
    <xf numFmtId="0" fontId="23" fillId="8" borderId="0" xfId="0" applyFont="1" applyFill="1" applyBorder="1" applyAlignment="1" applyProtection="1">
      <alignment horizontal="right" vertical="center" wrapText="1"/>
    </xf>
    <xf numFmtId="0" fontId="0" fillId="8" borderId="10" xfId="0" applyFill="1" applyBorder="1" applyProtection="1"/>
    <xf numFmtId="0" fontId="23" fillId="8" borderId="18" xfId="0" applyFont="1" applyFill="1" applyBorder="1" applyAlignment="1" applyProtection="1">
      <alignment vertical="center" wrapText="1"/>
    </xf>
    <xf numFmtId="0" fontId="23" fillId="8" borderId="19" xfId="0" applyFont="1" applyFill="1" applyBorder="1" applyAlignment="1" applyProtection="1">
      <alignment horizontal="right" vertical="center" wrapText="1"/>
    </xf>
    <xf numFmtId="0" fontId="0" fillId="8" borderId="20" xfId="0" applyFill="1" applyBorder="1" applyProtection="1"/>
    <xf numFmtId="0" fontId="0" fillId="3" borderId="0" xfId="0" applyFill="1" applyAlignment="1" applyProtection="1">
      <alignment horizontal="left"/>
    </xf>
    <xf numFmtId="0" fontId="46" fillId="3" borderId="0" xfId="0" applyFont="1" applyFill="1" applyAlignment="1" applyProtection="1">
      <alignment vertical="center" wrapText="1"/>
    </xf>
    <xf numFmtId="0" fontId="46" fillId="3" borderId="0" xfId="0" applyFont="1" applyFill="1" applyAlignment="1" applyProtection="1">
      <alignment vertical="center"/>
    </xf>
    <xf numFmtId="0" fontId="0" fillId="10" borderId="0" xfId="0" applyFill="1" applyAlignment="1" applyProtection="1">
      <alignment horizontal="center"/>
    </xf>
    <xf numFmtId="0" fontId="46" fillId="3" borderId="0" xfId="0" applyFont="1" applyFill="1" applyAlignment="1" applyProtection="1">
      <alignment horizontal="center" vertical="center" wrapText="1"/>
    </xf>
    <xf numFmtId="0" fontId="45" fillId="3" borderId="0" xfId="0" applyFont="1" applyFill="1" applyAlignment="1" applyProtection="1">
      <alignment vertical="center"/>
    </xf>
    <xf numFmtId="0" fontId="0" fillId="3" borderId="0" xfId="0" applyFill="1" applyAlignment="1" applyProtection="1">
      <alignment vertical="center"/>
    </xf>
    <xf numFmtId="0" fontId="47" fillId="3" borderId="0" xfId="0" applyFont="1" applyFill="1" applyAlignment="1" applyProtection="1">
      <alignment vertical="center"/>
    </xf>
    <xf numFmtId="0" fontId="46" fillId="3" borderId="0" xfId="0" applyFont="1" applyFill="1" applyAlignment="1" applyProtection="1">
      <alignment horizontal="center" vertical="center"/>
    </xf>
    <xf numFmtId="0" fontId="49" fillId="3" borderId="0" xfId="0" applyFont="1" applyFill="1" applyAlignment="1" applyProtection="1">
      <alignment vertical="center"/>
    </xf>
    <xf numFmtId="0" fontId="0" fillId="3" borderId="0" xfId="0" applyFill="1" applyAlignment="1" applyProtection="1"/>
    <xf numFmtId="0" fontId="51" fillId="3" borderId="0" xfId="0" applyFont="1" applyFill="1" applyAlignment="1" applyProtection="1">
      <alignment vertical="center"/>
    </xf>
    <xf numFmtId="0" fontId="49" fillId="3" borderId="0" xfId="0" applyFont="1" applyFill="1" applyAlignment="1" applyProtection="1">
      <alignment vertical="center"/>
      <protection locked="0"/>
    </xf>
    <xf numFmtId="0" fontId="46" fillId="3" borderId="0" xfId="0" applyFont="1" applyFill="1" applyBorder="1" applyAlignment="1" applyProtection="1">
      <alignment horizontal="center" vertical="center"/>
    </xf>
    <xf numFmtId="0" fontId="46" fillId="3" borderId="0" xfId="0" applyFont="1" applyFill="1" applyBorder="1" applyAlignment="1" applyProtection="1">
      <alignment vertical="center"/>
    </xf>
    <xf numFmtId="0" fontId="49" fillId="3" borderId="0" xfId="0" applyFont="1" applyFill="1" applyBorder="1" applyAlignment="1" applyProtection="1">
      <alignment vertical="center"/>
      <protection locked="0"/>
    </xf>
    <xf numFmtId="0" fontId="50" fillId="3" borderId="0" xfId="17" applyFont="1" applyFill="1" applyAlignment="1" applyProtection="1">
      <alignment horizontal="center" vertical="center"/>
    </xf>
    <xf numFmtId="0" fontId="48" fillId="3" borderId="0" xfId="17" applyFont="1" applyFill="1" applyAlignment="1" applyProtection="1">
      <alignment horizontal="center" vertical="center"/>
    </xf>
    <xf numFmtId="0" fontId="50" fillId="3" borderId="0" xfId="17" applyFont="1" applyFill="1" applyBorder="1" applyAlignment="1" applyProtection="1">
      <alignment horizontal="center" vertical="center"/>
    </xf>
    <xf numFmtId="0" fontId="49" fillId="7" borderId="0" xfId="0" applyFont="1" applyFill="1" applyAlignment="1" applyProtection="1">
      <alignment horizontal="center" vertical="center"/>
      <protection locked="0"/>
    </xf>
    <xf numFmtId="0" fontId="46" fillId="11" borderId="0" xfId="0" applyFont="1" applyFill="1" applyAlignment="1" applyProtection="1">
      <alignment vertical="center"/>
    </xf>
    <xf numFmtId="0" fontId="0" fillId="11" borderId="0" xfId="0" applyFill="1" applyProtection="1"/>
    <xf numFmtId="0" fontId="46" fillId="11" borderId="0" xfId="0" applyFont="1" applyFill="1" applyAlignment="1" applyProtection="1">
      <alignment horizontal="center" vertical="center" wrapText="1"/>
    </xf>
    <xf numFmtId="0" fontId="46" fillId="11" borderId="0" xfId="0" applyFont="1" applyFill="1" applyAlignment="1" applyProtection="1">
      <alignment horizontal="center" vertical="center"/>
    </xf>
    <xf numFmtId="0" fontId="46" fillId="11" borderId="0" xfId="0" applyFont="1" applyFill="1" applyAlignment="1" applyProtection="1">
      <alignment vertical="center" wrapText="1"/>
    </xf>
    <xf numFmtId="0" fontId="46" fillId="11" borderId="0" xfId="0" applyFont="1" applyFill="1" applyAlignment="1" applyProtection="1">
      <alignment horizontal="left" vertical="center"/>
    </xf>
    <xf numFmtId="0" fontId="47" fillId="7" borderId="0" xfId="0" applyFont="1" applyFill="1" applyBorder="1" applyAlignment="1" applyProtection="1">
      <alignment vertical="center" wrapText="1"/>
      <protection locked="0"/>
    </xf>
    <xf numFmtId="0" fontId="47" fillId="7" borderId="0" xfId="0" applyFont="1" applyFill="1" applyAlignment="1" applyProtection="1">
      <alignment vertical="center" wrapText="1"/>
      <protection locked="0"/>
    </xf>
    <xf numFmtId="0" fontId="53" fillId="11" borderId="1" xfId="0" applyFont="1" applyFill="1" applyBorder="1" applyAlignment="1" applyProtection="1">
      <alignment horizontal="center" vertical="center"/>
    </xf>
    <xf numFmtId="0" fontId="54" fillId="3" borderId="0" xfId="0" applyFont="1" applyFill="1" applyAlignment="1" applyProtection="1">
      <alignment horizontal="center" vertical="center"/>
    </xf>
    <xf numFmtId="0" fontId="0" fillId="3" borderId="0" xfId="0" applyFill="1" applyAlignment="1" applyProtection="1">
      <alignment horizontal="center" vertical="center"/>
    </xf>
    <xf numFmtId="0" fontId="55" fillId="3" borderId="0" xfId="0" applyFont="1" applyFill="1" applyAlignment="1" applyProtection="1">
      <alignment horizontal="left" vertical="center" wrapText="1"/>
    </xf>
    <xf numFmtId="0" fontId="49" fillId="3" borderId="0" xfId="0" applyFont="1" applyFill="1" applyAlignment="1" applyProtection="1">
      <alignment horizontal="left" vertical="center" wrapText="1"/>
    </xf>
    <xf numFmtId="0" fontId="49" fillId="11" borderId="0" xfId="0" applyFont="1" applyFill="1" applyAlignment="1" applyProtection="1">
      <alignment horizontal="left" vertical="center"/>
    </xf>
    <xf numFmtId="0" fontId="47" fillId="11" borderId="0" xfId="0" applyFont="1" applyFill="1" applyAlignment="1" applyProtection="1">
      <alignment vertical="center"/>
    </xf>
    <xf numFmtId="0" fontId="45" fillId="3" borderId="0" xfId="0" applyFont="1" applyFill="1" applyProtection="1"/>
    <xf numFmtId="0" fontId="0" fillId="8" borderId="0" xfId="0" applyFill="1" applyBorder="1" applyProtection="1"/>
    <xf numFmtId="0" fontId="0" fillId="8" borderId="19" xfId="0" applyFill="1" applyBorder="1" applyProtection="1"/>
    <xf numFmtId="0" fontId="0" fillId="3" borderId="0" xfId="0" applyFill="1" applyAlignment="1" applyProtection="1">
      <alignment horizontal="center" vertical="center"/>
    </xf>
    <xf numFmtId="0" fontId="49" fillId="3" borderId="0" xfId="0" applyFont="1" applyFill="1" applyAlignment="1" applyProtection="1">
      <alignment horizontal="left" vertical="center"/>
    </xf>
    <xf numFmtId="0" fontId="49" fillId="3" borderId="0" xfId="0" applyFont="1" applyFill="1" applyAlignment="1" applyProtection="1">
      <alignment horizontal="left" vertical="center" wrapText="1"/>
    </xf>
    <xf numFmtId="0" fontId="0" fillId="3" borderId="0" xfId="0" applyFill="1" applyAlignment="1" applyProtection="1">
      <alignment horizontal="center" vertical="center"/>
    </xf>
    <xf numFmtId="0" fontId="55" fillId="3" borderId="0" xfId="0" applyFont="1" applyFill="1" applyAlignment="1" applyProtection="1">
      <alignment horizontal="left" vertical="center" wrapText="1"/>
    </xf>
    <xf numFmtId="0" fontId="59" fillId="7" borderId="0" xfId="0" applyFont="1" applyFill="1" applyBorder="1" applyAlignment="1" applyProtection="1">
      <alignment horizontal="center" vertical="center"/>
      <protection locked="0"/>
    </xf>
    <xf numFmtId="0" fontId="58" fillId="11" borderId="1" xfId="0" applyFont="1" applyFill="1" applyBorder="1" applyAlignment="1" applyProtection="1">
      <alignment horizontal="center" vertical="center"/>
    </xf>
    <xf numFmtId="0" fontId="49" fillId="3" borderId="0" xfId="0" applyFont="1" applyFill="1" applyAlignment="1" applyProtection="1">
      <alignment horizontal="left" vertical="center" wrapText="1"/>
    </xf>
    <xf numFmtId="0" fontId="60" fillId="10" borderId="0" xfId="0" applyFont="1" applyFill="1" applyAlignment="1" applyProtection="1">
      <alignment horizontal="right"/>
    </xf>
    <xf numFmtId="0" fontId="49" fillId="7" borderId="0" xfId="0" applyFont="1" applyFill="1" applyAlignment="1" applyProtection="1">
      <alignment vertical="center" wrapText="1"/>
      <protection locked="0"/>
    </xf>
    <xf numFmtId="0" fontId="49" fillId="11" borderId="0" xfId="0" applyFont="1" applyFill="1" applyAlignment="1" applyProtection="1">
      <alignment horizontal="center" vertical="center" wrapText="1"/>
    </xf>
    <xf numFmtId="0" fontId="49" fillId="3" borderId="0" xfId="0" applyFont="1" applyFill="1" applyAlignment="1" applyProtection="1">
      <alignment horizontal="center" vertical="center" wrapText="1"/>
    </xf>
    <xf numFmtId="0" fontId="61" fillId="7" borderId="0" xfId="0" applyFont="1" applyFill="1" applyBorder="1" applyAlignment="1" applyProtection="1">
      <alignment vertical="center" wrapText="1"/>
      <protection locked="0"/>
    </xf>
    <xf numFmtId="0" fontId="62" fillId="3" borderId="0" xfId="0" applyFont="1" applyFill="1" applyAlignment="1" applyProtection="1">
      <alignment vertical="center"/>
    </xf>
    <xf numFmtId="0" fontId="7" fillId="0" borderId="0" xfId="0" applyNumberFormat="1" applyFont="1" applyAlignment="1">
      <alignment vertical="top" wrapText="1"/>
    </xf>
    <xf numFmtId="0" fontId="0" fillId="0" borderId="0" xfId="0" applyNumberFormat="1" applyAlignment="1">
      <alignment vertical="top" wrapText="1"/>
    </xf>
    <xf numFmtId="0" fontId="0" fillId="0" borderId="39" xfId="0" applyNumberFormat="1" applyBorder="1" applyAlignment="1">
      <alignment vertical="top" wrapText="1"/>
    </xf>
    <xf numFmtId="0" fontId="0" fillId="0" borderId="40" xfId="0" applyNumberFormat="1" applyBorder="1" applyAlignment="1">
      <alignment vertical="top" wrapText="1"/>
    </xf>
    <xf numFmtId="0" fontId="0" fillId="0" borderId="36" xfId="0" applyNumberFormat="1" applyBorder="1" applyAlignment="1">
      <alignment vertical="top" wrapText="1"/>
    </xf>
    <xf numFmtId="0" fontId="0" fillId="0" borderId="35" xfId="0" applyNumberFormat="1" applyBorder="1" applyAlignment="1">
      <alignment vertical="top" wrapText="1"/>
    </xf>
    <xf numFmtId="0" fontId="0" fillId="0" borderId="33" xfId="0" applyNumberFormat="1" applyBorder="1" applyAlignment="1">
      <alignment vertical="top" wrapText="1"/>
    </xf>
    <xf numFmtId="0" fontId="0" fillId="0" borderId="42" xfId="0" applyNumberFormat="1" applyBorder="1" applyAlignment="1">
      <alignment vertical="top" wrapText="1"/>
    </xf>
    <xf numFmtId="0" fontId="0" fillId="0" borderId="38" xfId="0" applyNumberFormat="1" applyBorder="1" applyAlignment="1">
      <alignment vertical="top" wrapText="1"/>
    </xf>
    <xf numFmtId="0" fontId="7"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40" xfId="0" applyNumberFormat="1" applyBorder="1" applyAlignment="1">
      <alignment horizontal="center" vertical="top" wrapText="1"/>
    </xf>
    <xf numFmtId="0" fontId="0" fillId="0" borderId="41" xfId="0" applyNumberFormat="1" applyBorder="1" applyAlignment="1">
      <alignment horizontal="center" vertical="top" wrapText="1"/>
    </xf>
    <xf numFmtId="0" fontId="0" fillId="0" borderId="35" xfId="0" applyNumberFormat="1" applyBorder="1" applyAlignment="1">
      <alignment horizontal="center" vertical="top" wrapText="1"/>
    </xf>
    <xf numFmtId="0" fontId="0" fillId="0" borderId="37" xfId="0" applyNumberFormat="1" applyBorder="1" applyAlignment="1">
      <alignment horizontal="center" vertical="top" wrapText="1"/>
    </xf>
    <xf numFmtId="0" fontId="0" fillId="0" borderId="34" xfId="0" applyNumberFormat="1" applyBorder="1" applyAlignment="1">
      <alignment horizontal="center" vertical="top" wrapText="1"/>
    </xf>
    <xf numFmtId="0" fontId="0" fillId="0" borderId="38" xfId="0" applyNumberFormat="1" applyBorder="1" applyAlignment="1">
      <alignment horizontal="center" vertical="top" wrapText="1"/>
    </xf>
    <xf numFmtId="0" fontId="0" fillId="0" borderId="43" xfId="0" applyNumberFormat="1" applyBorder="1" applyAlignment="1">
      <alignment horizontal="center" vertical="top" wrapText="1"/>
    </xf>
    <xf numFmtId="0" fontId="49" fillId="12" borderId="0" xfId="0" applyFont="1" applyFill="1" applyAlignment="1" applyProtection="1">
      <alignment horizontal="left" vertical="center" wrapText="1"/>
    </xf>
    <xf numFmtId="0" fontId="49" fillId="14" borderId="0" xfId="0" applyFont="1" applyFill="1" applyAlignment="1" applyProtection="1">
      <alignment horizontal="left" vertical="center"/>
    </xf>
    <xf numFmtId="0" fontId="63" fillId="13" borderId="0" xfId="0" applyFont="1" applyFill="1" applyAlignment="1" applyProtection="1">
      <alignment horizontal="left" vertical="center"/>
    </xf>
    <xf numFmtId="0" fontId="63" fillId="13" borderId="0" xfId="0" applyFont="1" applyFill="1" applyAlignment="1" applyProtection="1">
      <alignment horizontal="left" vertical="center" wrapText="1"/>
    </xf>
    <xf numFmtId="0" fontId="60" fillId="13" borderId="0" xfId="0" applyFont="1" applyFill="1" applyProtection="1"/>
    <xf numFmtId="0" fontId="60" fillId="14" borderId="0" xfId="0" applyFont="1" applyFill="1" applyProtection="1"/>
    <xf numFmtId="0" fontId="49" fillId="2" borderId="0" xfId="0" applyFont="1" applyFill="1" applyAlignment="1" applyProtection="1">
      <alignment horizontal="left" vertical="center"/>
    </xf>
    <xf numFmtId="0" fontId="49" fillId="2" borderId="0" xfId="0" applyFont="1" applyFill="1" applyAlignment="1" applyProtection="1">
      <alignment horizontal="left" vertical="center" wrapText="1"/>
    </xf>
    <xf numFmtId="0" fontId="49" fillId="2" borderId="0" xfId="0" applyNumberFormat="1" applyFont="1" applyFill="1" applyAlignment="1" applyProtection="1">
      <alignment horizontal="left" vertical="center" wrapText="1"/>
      <protection locked="0"/>
    </xf>
    <xf numFmtId="0" fontId="60" fillId="2" borderId="0" xfId="0" applyFont="1" applyFill="1" applyProtection="1"/>
    <xf numFmtId="0" fontId="61" fillId="7" borderId="0" xfId="0" applyFont="1" applyFill="1" applyAlignment="1" applyProtection="1">
      <alignment vertical="center" wrapText="1"/>
      <protection locked="0"/>
    </xf>
    <xf numFmtId="0" fontId="56" fillId="10" borderId="0" xfId="0" applyFont="1" applyFill="1" applyAlignment="1" applyProtection="1">
      <alignment horizontal="center" vertical="center"/>
    </xf>
    <xf numFmtId="0" fontId="14" fillId="3" borderId="0" xfId="0" applyFont="1" applyFill="1" applyAlignment="1" applyProtection="1">
      <alignment horizontal="left" vertical="center" wrapText="1"/>
    </xf>
    <xf numFmtId="0" fontId="49" fillId="3" borderId="0" xfId="0" applyFont="1" applyFill="1" applyAlignment="1" applyProtection="1">
      <alignment horizontal="left" vertical="center" wrapText="1"/>
    </xf>
    <xf numFmtId="0" fontId="14" fillId="3" borderId="0" xfId="0" applyFont="1" applyFill="1" applyAlignment="1" applyProtection="1">
      <alignment horizontal="left" wrapText="1"/>
    </xf>
    <xf numFmtId="0" fontId="55" fillId="3" borderId="0" xfId="0" applyFont="1" applyFill="1" applyAlignment="1" applyProtection="1">
      <alignment horizontal="left" vertical="center" wrapText="1"/>
    </xf>
    <xf numFmtId="0" fontId="0" fillId="3" borderId="0" xfId="0" applyFill="1" applyAlignment="1" applyProtection="1">
      <alignment horizontal="center" vertical="center"/>
    </xf>
    <xf numFmtId="0" fontId="10" fillId="7" borderId="0" xfId="0" applyFont="1" applyFill="1" applyBorder="1" applyAlignment="1" applyProtection="1">
      <alignment horizontal="left" vertical="center" wrapText="1"/>
    </xf>
    <xf numFmtId="14" fontId="10" fillId="7" borderId="0" xfId="0" applyNumberFormat="1" applyFont="1" applyFill="1" applyBorder="1" applyAlignment="1" applyProtection="1">
      <alignment horizontal="left" vertical="center" wrapText="1"/>
    </xf>
    <xf numFmtId="0" fontId="10" fillId="7" borderId="19" xfId="0" applyFont="1" applyFill="1" applyBorder="1" applyAlignment="1" applyProtection="1">
      <alignment horizontal="left" vertical="center" wrapText="1"/>
    </xf>
    <xf numFmtId="0" fontId="53" fillId="11" borderId="11" xfId="0" applyFont="1" applyFill="1" applyBorder="1" applyAlignment="1" applyProtection="1">
      <alignment horizontal="center" vertical="center"/>
    </xf>
    <xf numFmtId="0" fontId="53" fillId="11" borderId="13" xfId="0" applyFont="1" applyFill="1" applyBorder="1" applyAlignment="1" applyProtection="1">
      <alignment horizontal="center" vertical="center"/>
    </xf>
    <xf numFmtId="0" fontId="0" fillId="3" borderId="0" xfId="0" applyFill="1" applyAlignment="1" applyProtection="1">
      <alignment horizontal="left" vertical="center" wrapText="1"/>
    </xf>
    <xf numFmtId="0" fontId="44" fillId="8" borderId="6" xfId="0" applyFont="1" applyFill="1" applyBorder="1" applyAlignment="1" applyProtection="1">
      <alignment horizontal="center" vertical="center" wrapText="1"/>
    </xf>
    <xf numFmtId="0" fontId="44" fillId="8" borderId="7" xfId="0" applyFont="1" applyFill="1" applyBorder="1" applyAlignment="1" applyProtection="1">
      <alignment horizontal="center" vertical="center" wrapText="1"/>
    </xf>
    <xf numFmtId="0" fontId="44" fillId="8" borderId="8" xfId="0" applyFont="1" applyFill="1" applyBorder="1" applyAlignment="1" applyProtection="1">
      <alignment horizontal="center" vertical="center" wrapText="1"/>
    </xf>
    <xf numFmtId="0" fontId="52" fillId="11" borderId="0" xfId="0" applyFont="1" applyFill="1" applyAlignment="1" applyProtection="1">
      <alignment horizontal="center" vertical="center"/>
    </xf>
    <xf numFmtId="0" fontId="45" fillId="3" borderId="0" xfId="0" applyFont="1" applyFill="1" applyAlignment="1" applyProtection="1">
      <alignment horizontal="left" vertical="center" wrapText="1"/>
    </xf>
    <xf numFmtId="0" fontId="57" fillId="4" borderId="0" xfId="0" applyFont="1" applyFill="1" applyAlignment="1">
      <alignment horizontal="left" vertical="center" wrapText="1"/>
    </xf>
    <xf numFmtId="0" fontId="63" fillId="13" borderId="0" xfId="0" applyFont="1" applyFill="1" applyAlignment="1" applyProtection="1">
      <alignment horizontal="left" vertical="center"/>
    </xf>
    <xf numFmtId="0" fontId="63" fillId="13" borderId="0" xfId="0" applyFont="1" applyFill="1" applyAlignment="1" applyProtection="1">
      <alignment horizontal="center" vertical="center" wrapText="1"/>
    </xf>
    <xf numFmtId="0" fontId="59" fillId="7" borderId="0" xfId="0" applyFont="1" applyFill="1" applyAlignment="1" applyProtection="1">
      <alignment horizontal="center" vertical="center"/>
      <protection locked="0"/>
    </xf>
    <xf numFmtId="0" fontId="47" fillId="7" borderId="0" xfId="0" applyFont="1" applyFill="1" applyBorder="1" applyAlignment="1" applyProtection="1">
      <alignment horizontal="left" vertical="center" wrapText="1"/>
      <protection locked="0"/>
    </xf>
    <xf numFmtId="0" fontId="9" fillId="3" borderId="0" xfId="0" applyFont="1" applyFill="1" applyAlignment="1">
      <alignment horizontal="center" vertical="center" wrapText="1"/>
    </xf>
    <xf numFmtId="0" fontId="9" fillId="3" borderId="0" xfId="0" applyFont="1" applyFill="1" applyAlignment="1">
      <alignment horizontal="center" wrapText="1"/>
    </xf>
    <xf numFmtId="0" fontId="33" fillId="8" borderId="3" xfId="0" applyFont="1" applyFill="1" applyBorder="1" applyAlignment="1">
      <alignment horizontal="right" vertical="center" wrapText="1"/>
    </xf>
    <xf numFmtId="0" fontId="33" fillId="8" borderId="5" xfId="0" applyFont="1" applyFill="1" applyBorder="1" applyAlignment="1">
      <alignment horizontal="right" vertical="center" wrapText="1"/>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31" xfId="0" applyFill="1" applyBorder="1" applyAlignment="1">
      <alignment horizontal="center" vertical="center" wrapText="1"/>
    </xf>
    <xf numFmtId="0" fontId="0" fillId="0" borderId="31" xfId="0" applyFill="1" applyBorder="1" applyAlignment="1" applyProtection="1">
      <alignment horizontal="center" vertical="center" wrapText="1"/>
    </xf>
    <xf numFmtId="0" fontId="9" fillId="3" borderId="0" xfId="0" applyFont="1" applyFill="1" applyAlignment="1" applyProtection="1">
      <alignment horizontal="center" vertical="center" wrapText="1"/>
    </xf>
    <xf numFmtId="0" fontId="9" fillId="3" borderId="0" xfId="0" applyFont="1" applyFill="1" applyAlignment="1" applyProtection="1">
      <alignment horizontal="center" wrapText="1"/>
    </xf>
    <xf numFmtId="0" fontId="33" fillId="8" borderId="3" xfId="0" applyFont="1" applyFill="1" applyBorder="1" applyAlignment="1" applyProtection="1">
      <alignment horizontal="right" vertical="center" wrapText="1"/>
    </xf>
    <xf numFmtId="0" fontId="33" fillId="8" borderId="5" xfId="0" applyFont="1" applyFill="1" applyBorder="1" applyAlignment="1" applyProtection="1">
      <alignment horizontal="right" vertical="center" wrapText="1"/>
    </xf>
    <xf numFmtId="0" fontId="0" fillId="0" borderId="0" xfId="0" applyFill="1" applyBorder="1" applyAlignment="1">
      <alignment horizontal="center" vertical="center" wrapText="1"/>
    </xf>
    <xf numFmtId="0" fontId="0" fillId="3" borderId="7" xfId="0" applyFill="1" applyBorder="1" applyAlignment="1">
      <alignment horizontal="left" wrapText="1"/>
    </xf>
    <xf numFmtId="0" fontId="0" fillId="3" borderId="9" xfId="0"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9" xfId="0" applyFill="1" applyBorder="1" applyAlignment="1" applyProtection="1">
      <alignment horizontal="left" vertical="center" wrapText="1"/>
    </xf>
    <xf numFmtId="0" fontId="0" fillId="3" borderId="0" xfId="0" applyFill="1" applyBorder="1" applyAlignment="1" applyProtection="1">
      <alignment horizontal="left" vertical="center" wrapText="1"/>
    </xf>
    <xf numFmtId="0" fontId="33" fillId="8" borderId="3" xfId="0" applyFont="1" applyFill="1" applyBorder="1" applyAlignment="1">
      <alignment horizontal="center" vertical="center" wrapText="1"/>
    </xf>
    <xf numFmtId="0" fontId="33" fillId="8" borderId="5" xfId="0" applyFont="1" applyFill="1" applyBorder="1" applyAlignment="1">
      <alignment horizontal="center" vertical="center" wrapText="1"/>
    </xf>
    <xf numFmtId="0" fontId="9" fillId="3" borderId="0" xfId="0" applyFont="1" applyFill="1" applyAlignment="1">
      <alignment horizontal="left" vertical="center" wrapText="1"/>
    </xf>
    <xf numFmtId="0" fontId="0" fillId="3" borderId="5" xfId="0" applyFill="1" applyBorder="1" applyAlignment="1">
      <alignment horizontal="left" wrapText="1"/>
    </xf>
  </cellXfs>
  <cellStyles count="93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9" builtinId="9" hidden="1"/>
    <cellStyle name="Followed Hyperlink" xfId="20"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cellStyle name="Normal" xfId="0" builtinId="0"/>
    <cellStyle name="Percent" xfId="18" builtinId="5"/>
    <cellStyle name="Percent 2" xfId="21"/>
  </cellStyles>
  <dxfs count="216">
    <dxf>
      <font>
        <color rgb="FF9C0006"/>
      </font>
      <fill>
        <patternFill>
          <bgColor rgb="FFFFC7CE"/>
        </patternFill>
      </fill>
    </dxf>
    <dxf>
      <font>
        <b/>
        <i val="0"/>
        <color theme="9"/>
      </font>
      <fill>
        <patternFill patternType="solid">
          <fgColor indexed="64"/>
          <bgColor theme="9" tint="0.79998168889431442"/>
        </patternFill>
      </fill>
    </dxf>
    <dxf>
      <font>
        <color rgb="FF9C6500"/>
      </font>
      <fill>
        <patternFill>
          <bgColor rgb="FFFFEB9C"/>
        </patternFill>
      </fill>
    </dxf>
    <dxf>
      <font>
        <color rgb="FF006100"/>
      </font>
      <fill>
        <patternFill>
          <bgColor rgb="FFC6EFCE"/>
        </patternFill>
      </fill>
    </dxf>
    <dxf>
      <font>
        <b/>
        <i val="0"/>
        <color auto="1"/>
      </font>
      <fill>
        <patternFill patternType="solid">
          <fgColor indexed="64"/>
          <bgColor theme="6"/>
        </patternFill>
      </fill>
    </dxf>
    <dxf>
      <font>
        <color rgb="FF9C0006"/>
      </font>
      <fill>
        <patternFill>
          <bgColor rgb="FFFFC7CE"/>
        </patternFill>
      </fill>
    </dxf>
    <dxf>
      <font>
        <b/>
        <i val="0"/>
        <color theme="9"/>
      </font>
      <fill>
        <patternFill patternType="solid">
          <fgColor indexed="64"/>
          <bgColor theme="9" tint="0.79998168889431442"/>
        </patternFill>
      </fill>
    </dxf>
    <dxf>
      <font>
        <color rgb="FF9C6500"/>
      </font>
      <fill>
        <patternFill>
          <bgColor rgb="FFFFEB9C"/>
        </patternFill>
      </fill>
    </dxf>
    <dxf>
      <font>
        <color rgb="FF006100"/>
      </font>
      <fill>
        <patternFill>
          <bgColor rgb="FFC6EFCE"/>
        </patternFill>
      </fill>
    </dxf>
    <dxf>
      <font>
        <b/>
        <i val="0"/>
        <color auto="1"/>
      </font>
      <fill>
        <patternFill patternType="solid">
          <fgColor indexed="64"/>
          <bgColor theme="6"/>
        </patternFill>
      </fill>
    </dxf>
    <dxf>
      <font>
        <color rgb="FF9C0006"/>
      </font>
      <fill>
        <patternFill>
          <bgColor rgb="FFFFC7CE"/>
        </patternFill>
      </fill>
    </dxf>
    <dxf>
      <font>
        <b/>
        <i val="0"/>
        <color theme="9"/>
      </font>
      <fill>
        <patternFill patternType="solid">
          <fgColor indexed="64"/>
          <bgColor theme="9" tint="0.79998168889431442"/>
        </patternFill>
      </fill>
    </dxf>
    <dxf>
      <font>
        <color rgb="FF9C6500"/>
      </font>
      <fill>
        <patternFill>
          <bgColor rgb="FFFFEB9C"/>
        </patternFill>
      </fill>
    </dxf>
    <dxf>
      <font>
        <color rgb="FF006100"/>
      </font>
      <fill>
        <patternFill>
          <bgColor rgb="FFC6EFCE"/>
        </patternFill>
      </fill>
    </dxf>
    <dxf>
      <font>
        <b/>
        <i val="0"/>
        <color auto="1"/>
      </font>
      <fill>
        <patternFill patternType="solid">
          <fgColor indexed="64"/>
          <bgColor theme="6"/>
        </patternFill>
      </fill>
    </dxf>
    <dxf>
      <font>
        <color rgb="FF9C0006"/>
      </font>
      <fill>
        <patternFill>
          <bgColor rgb="FFFFC7CE"/>
        </patternFill>
      </fill>
    </dxf>
    <dxf>
      <font>
        <b/>
        <i val="0"/>
        <color theme="9"/>
      </font>
      <fill>
        <patternFill patternType="solid">
          <fgColor indexed="64"/>
          <bgColor theme="9" tint="0.79998168889431442"/>
        </patternFill>
      </fill>
    </dxf>
    <dxf>
      <font>
        <color rgb="FF9C6500"/>
      </font>
      <fill>
        <patternFill>
          <bgColor rgb="FFFFEB9C"/>
        </patternFill>
      </fill>
    </dxf>
    <dxf>
      <font>
        <color rgb="FF006100"/>
      </font>
      <fill>
        <patternFill>
          <bgColor rgb="FFC6EFCE"/>
        </patternFill>
      </fill>
    </dxf>
    <dxf>
      <font>
        <b/>
        <i val="0"/>
        <color auto="1"/>
      </font>
      <fill>
        <patternFill patternType="solid">
          <fgColor indexed="64"/>
          <bgColor theme="6"/>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
      <font>
        <color theme="1"/>
      </font>
      <fill>
        <patternFill patternType="solid">
          <fgColor indexed="64"/>
          <bgColor theme="0"/>
        </patternFill>
      </fill>
    </dxf>
    <dxf>
      <font>
        <color theme="1"/>
      </font>
      <fill>
        <patternFill patternType="solid">
          <fgColor indexed="64"/>
          <bgColor theme="6"/>
        </patternFill>
      </fill>
    </dxf>
    <dxf>
      <font>
        <color theme="0"/>
      </font>
      <fill>
        <patternFill patternType="solid">
          <fgColor indexed="64"/>
          <bgColor rgb="FFFF0000"/>
        </patternFill>
      </fill>
    </dxf>
    <dxf>
      <font>
        <color theme="1"/>
      </font>
      <fill>
        <patternFill>
          <bgColor rgb="FFFFEB9C"/>
        </patternFill>
      </fill>
    </dxf>
    <dxf>
      <font>
        <color theme="1"/>
      </font>
      <fill>
        <patternFill patternType="solid">
          <fgColor indexed="64"/>
          <bgColor theme="0"/>
        </patternFill>
      </fill>
    </dxf>
    <dxf>
      <font>
        <color theme="1"/>
      </font>
      <fill>
        <patternFill patternType="solid">
          <fgColor indexed="64"/>
          <bgColor theme="6"/>
        </patternFill>
      </fill>
    </dxf>
    <dxf>
      <font>
        <color theme="0"/>
      </font>
      <fill>
        <patternFill patternType="solid">
          <fgColor indexed="64"/>
          <bgColor rgb="FFFF0000"/>
        </patternFill>
      </fill>
    </dxf>
    <dxf>
      <font>
        <color theme="1"/>
      </font>
      <fill>
        <patternFill>
          <bgColor rgb="FFFFEB9C"/>
        </patternFill>
      </fill>
    </dxf>
    <dxf>
      <font>
        <color theme="1"/>
      </font>
      <fill>
        <patternFill patternType="solid">
          <fgColor indexed="64"/>
          <bgColor theme="0"/>
        </patternFill>
      </fill>
    </dxf>
    <dxf>
      <font>
        <color theme="6" tint="-0.24994659260841701"/>
      </font>
      <fill>
        <patternFill patternType="solid">
          <fgColor indexed="64"/>
          <bgColor theme="0" tint="-4.9989318521683403E-2"/>
        </patternFill>
      </fill>
    </dxf>
    <dxf>
      <font>
        <color rgb="FFFF0000"/>
      </font>
      <fill>
        <patternFill patternType="solid">
          <fgColor indexed="64"/>
          <bgColor theme="0" tint="-4.9989318521683403E-2"/>
        </patternFill>
      </fill>
    </dxf>
    <dxf>
      <font>
        <color rgb="FFFF9900"/>
      </font>
      <fill>
        <patternFill>
          <bgColor theme="0" tint="-4.9989318521683403E-2"/>
        </patternFill>
      </fill>
    </dxf>
  </dxfs>
  <tableStyles count="0" defaultTableStyle="TableStyleMedium9" defaultPivotStyle="PivotStyleMedium4"/>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doughnutChart>
        <c:varyColors val="1"/>
        <c:ser>
          <c:idx val="0"/>
          <c:order val="0"/>
          <c:spPr>
            <a:solidFill>
              <a:schemeClr val="bg1">
                <a:lumMod val="75000"/>
              </a:schemeClr>
            </a:solidFill>
          </c:spPr>
          <c:dPt>
            <c:idx val="0"/>
            <c:bubble3D val="0"/>
            <c:spPr>
              <a:solidFill>
                <a:srgbClr val="FFFF00"/>
              </a:solidFill>
              <a:ln>
                <a:solidFill>
                  <a:srgbClr val="FFFF00"/>
                </a:solidFill>
              </a:ln>
            </c:spPr>
            <c:extLst>
              <c:ext xmlns:c16="http://schemas.microsoft.com/office/drawing/2014/chart" uri="{C3380CC4-5D6E-409C-BE32-E72D297353CC}">
                <c16:uniqueId val="{00000001-31CF-4D42-853F-7243EB851F02}"/>
              </c:ext>
            </c:extLst>
          </c:dPt>
          <c:val>
            <c:numRef>
              <c:f>'old - Health+wellbeing'!$O$4:$O$4</c:f>
              <c:numCache>
                <c:formatCode>0</c:formatCode>
                <c:ptCount val="1"/>
                <c:pt idx="0">
                  <c:v>0</c:v>
                </c:pt>
              </c:numCache>
            </c:numRef>
          </c:val>
          <c:extLst>
            <c:ext xmlns:c16="http://schemas.microsoft.com/office/drawing/2014/chart" uri="{C3380CC4-5D6E-409C-BE32-E72D297353CC}">
              <c16:uniqueId val="{00000002-31CF-4D42-853F-7243EB851F02}"/>
            </c:ext>
          </c:extLst>
        </c:ser>
        <c:dLbls>
          <c:showLegendKey val="0"/>
          <c:showVal val="0"/>
          <c:showCatName val="0"/>
          <c:showSerName val="0"/>
          <c:showPercent val="0"/>
          <c:showBubbleSize val="0"/>
          <c:showLeaderLines val="1"/>
        </c:dLbls>
        <c:firstSliceAng val="0"/>
        <c:holeSize val="70"/>
      </c:doughnutChart>
    </c:plotArea>
    <c:plotVisOnly val="1"/>
    <c:dispBlanksAs val="zero"/>
    <c:showDLblsOverMax val="0"/>
  </c:chart>
  <c:spPr>
    <a:solidFill>
      <a:schemeClr val="bg1">
        <a:lumMod val="95000"/>
      </a:schemeClr>
    </a:solidFill>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doughnutChart>
        <c:varyColors val="1"/>
        <c:ser>
          <c:idx val="0"/>
          <c:order val="0"/>
          <c:spPr>
            <a:solidFill>
              <a:schemeClr val="bg1">
                <a:lumMod val="75000"/>
              </a:schemeClr>
            </a:solidFill>
          </c:spPr>
          <c:dPt>
            <c:idx val="0"/>
            <c:bubble3D val="0"/>
            <c:spPr>
              <a:solidFill>
                <a:srgbClr val="FFFF00"/>
              </a:solidFill>
              <a:ln>
                <a:solidFill>
                  <a:srgbClr val="FFFF00"/>
                </a:solidFill>
              </a:ln>
            </c:spPr>
            <c:extLst>
              <c:ext xmlns:c16="http://schemas.microsoft.com/office/drawing/2014/chart" uri="{C3380CC4-5D6E-409C-BE32-E72D297353CC}">
                <c16:uniqueId val="{00000001-041C-4BD0-AD46-C60D89C11A74}"/>
              </c:ext>
            </c:extLst>
          </c:dPt>
          <c:dPt>
            <c:idx val="1"/>
            <c:bubble3D val="0"/>
            <c:spPr>
              <a:solidFill>
                <a:schemeClr val="bg1">
                  <a:lumMod val="85000"/>
                </a:schemeClr>
              </a:solidFill>
            </c:spPr>
            <c:extLst>
              <c:ext xmlns:c16="http://schemas.microsoft.com/office/drawing/2014/chart" uri="{C3380CC4-5D6E-409C-BE32-E72D297353CC}">
                <c16:uniqueId val="{00000003-041C-4BD0-AD46-C60D89C11A74}"/>
              </c:ext>
            </c:extLst>
          </c:dPt>
          <c:val>
            <c:numRef>
              <c:f>'old -Economic'!$O$4:$P$4</c:f>
              <c:numCache>
                <c:formatCode>0</c:formatCode>
                <c:ptCount val="2"/>
                <c:pt idx="0">
                  <c:v>0</c:v>
                </c:pt>
                <c:pt idx="1">
                  <c:v>0</c:v>
                </c:pt>
              </c:numCache>
            </c:numRef>
          </c:val>
          <c:extLst>
            <c:ext xmlns:c16="http://schemas.microsoft.com/office/drawing/2014/chart" uri="{C3380CC4-5D6E-409C-BE32-E72D297353CC}">
              <c16:uniqueId val="{00000004-041C-4BD0-AD46-C60D89C11A74}"/>
            </c:ext>
          </c:extLst>
        </c:ser>
        <c:dLbls>
          <c:showLegendKey val="0"/>
          <c:showVal val="0"/>
          <c:showCatName val="0"/>
          <c:showSerName val="0"/>
          <c:showPercent val="0"/>
          <c:showBubbleSize val="0"/>
          <c:showLeaderLines val="1"/>
        </c:dLbls>
        <c:firstSliceAng val="0"/>
        <c:holeSize val="70"/>
      </c:doughnutChart>
    </c:plotArea>
    <c:plotVisOnly val="1"/>
    <c:dispBlanksAs val="zero"/>
    <c:showDLblsOverMax val="0"/>
  </c:chart>
  <c:spPr>
    <a:solidFill>
      <a:schemeClr val="bg1">
        <a:lumMod val="95000"/>
      </a:schemeClr>
    </a:solidFill>
    <a:ln>
      <a:no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doughnutChart>
        <c:varyColors val="1"/>
        <c:ser>
          <c:idx val="0"/>
          <c:order val="0"/>
          <c:spPr>
            <a:solidFill>
              <a:schemeClr val="bg1">
                <a:lumMod val="75000"/>
              </a:schemeClr>
            </a:solidFill>
          </c:spPr>
          <c:dPt>
            <c:idx val="0"/>
            <c:bubble3D val="0"/>
            <c:spPr>
              <a:solidFill>
                <a:srgbClr val="FFFF00"/>
              </a:solidFill>
              <a:ln>
                <a:solidFill>
                  <a:srgbClr val="FFFF00"/>
                </a:solidFill>
              </a:ln>
            </c:spPr>
            <c:extLst>
              <c:ext xmlns:c16="http://schemas.microsoft.com/office/drawing/2014/chart" uri="{C3380CC4-5D6E-409C-BE32-E72D297353CC}">
                <c16:uniqueId val="{00000001-7E1B-4140-81E4-49F97DB940DC}"/>
              </c:ext>
            </c:extLst>
          </c:dPt>
          <c:dPt>
            <c:idx val="1"/>
            <c:bubble3D val="0"/>
            <c:spPr>
              <a:solidFill>
                <a:schemeClr val="bg1">
                  <a:lumMod val="85000"/>
                </a:schemeClr>
              </a:solidFill>
            </c:spPr>
            <c:extLst>
              <c:ext xmlns:c16="http://schemas.microsoft.com/office/drawing/2014/chart" uri="{C3380CC4-5D6E-409C-BE32-E72D297353CC}">
                <c16:uniqueId val="{00000003-7E1B-4140-81E4-49F97DB940DC}"/>
              </c:ext>
            </c:extLst>
          </c:dPt>
          <c:val>
            <c:numRef>
              <c:f>'old-Construction Quality'!$R$5:$S$5</c:f>
              <c:numCache>
                <c:formatCode>0</c:formatCode>
                <c:ptCount val="2"/>
                <c:pt idx="0" formatCode="0.0">
                  <c:v>0</c:v>
                </c:pt>
                <c:pt idx="1">
                  <c:v>0</c:v>
                </c:pt>
              </c:numCache>
            </c:numRef>
          </c:val>
          <c:extLst>
            <c:ext xmlns:c16="http://schemas.microsoft.com/office/drawing/2014/chart" uri="{C3380CC4-5D6E-409C-BE32-E72D297353CC}">
              <c16:uniqueId val="{00000004-7E1B-4140-81E4-49F97DB940DC}"/>
            </c:ext>
          </c:extLst>
        </c:ser>
        <c:dLbls>
          <c:showLegendKey val="0"/>
          <c:showVal val="0"/>
          <c:showCatName val="0"/>
          <c:showSerName val="0"/>
          <c:showPercent val="0"/>
          <c:showBubbleSize val="0"/>
          <c:showLeaderLines val="1"/>
        </c:dLbls>
        <c:firstSliceAng val="0"/>
        <c:holeSize val="70"/>
      </c:doughnutChart>
    </c:plotArea>
    <c:plotVisOnly val="1"/>
    <c:dispBlanksAs val="zero"/>
    <c:showDLblsOverMax val="0"/>
  </c:chart>
  <c:spPr>
    <a:solidFill>
      <a:schemeClr val="bg1">
        <a:lumMod val="95000"/>
      </a:schemeClr>
    </a:solidFill>
    <a:ln>
      <a:no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doughnutChart>
        <c:varyColors val="1"/>
        <c:ser>
          <c:idx val="0"/>
          <c:order val="0"/>
          <c:spPr>
            <a:solidFill>
              <a:schemeClr val="bg1">
                <a:lumMod val="75000"/>
              </a:schemeClr>
            </a:solidFill>
          </c:spPr>
          <c:dPt>
            <c:idx val="0"/>
            <c:bubble3D val="0"/>
            <c:spPr>
              <a:solidFill>
                <a:srgbClr val="FFFF00"/>
              </a:solidFill>
              <a:ln>
                <a:solidFill>
                  <a:srgbClr val="FFFF00"/>
                </a:solidFill>
              </a:ln>
            </c:spPr>
            <c:extLst>
              <c:ext xmlns:c16="http://schemas.microsoft.com/office/drawing/2014/chart" uri="{C3380CC4-5D6E-409C-BE32-E72D297353CC}">
                <c16:uniqueId val="{00000001-A2B7-4506-83B1-3BF590CE8897}"/>
              </c:ext>
            </c:extLst>
          </c:dPt>
          <c:dPt>
            <c:idx val="1"/>
            <c:bubble3D val="0"/>
            <c:spPr>
              <a:solidFill>
                <a:schemeClr val="bg1">
                  <a:lumMod val="85000"/>
                </a:schemeClr>
              </a:solidFill>
            </c:spPr>
            <c:extLst>
              <c:ext xmlns:c16="http://schemas.microsoft.com/office/drawing/2014/chart" uri="{C3380CC4-5D6E-409C-BE32-E72D297353CC}">
                <c16:uniqueId val="{00000003-A2B7-4506-83B1-3BF590CE8897}"/>
              </c:ext>
            </c:extLst>
          </c:dPt>
          <c:val>
            <c:numRef>
              <c:f>'Old-Location'!$P$5:$Q$5</c:f>
              <c:numCache>
                <c:formatCode>0</c:formatCode>
                <c:ptCount val="2"/>
                <c:pt idx="0" formatCode="0.0">
                  <c:v>0</c:v>
                </c:pt>
                <c:pt idx="1">
                  <c:v>0</c:v>
                </c:pt>
              </c:numCache>
            </c:numRef>
          </c:val>
          <c:extLst>
            <c:ext xmlns:c16="http://schemas.microsoft.com/office/drawing/2014/chart" uri="{C3380CC4-5D6E-409C-BE32-E72D297353CC}">
              <c16:uniqueId val="{00000004-A2B7-4506-83B1-3BF590CE8897}"/>
            </c:ext>
          </c:extLst>
        </c:ser>
        <c:dLbls>
          <c:showLegendKey val="0"/>
          <c:showVal val="0"/>
          <c:showCatName val="0"/>
          <c:showSerName val="0"/>
          <c:showPercent val="0"/>
          <c:showBubbleSize val="0"/>
          <c:showLeaderLines val="1"/>
        </c:dLbls>
        <c:firstSliceAng val="0"/>
        <c:holeSize val="70"/>
      </c:doughnutChart>
    </c:plotArea>
    <c:plotVisOnly val="1"/>
    <c:dispBlanksAs val="zero"/>
    <c:showDLblsOverMax val="0"/>
  </c:chart>
  <c:spPr>
    <a:solidFill>
      <a:schemeClr val="bg1">
        <a:lumMod val="95000"/>
      </a:schemeClr>
    </a:solidFill>
    <a:ln>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170180</xdr:colOff>
      <xdr:row>1</xdr:row>
      <xdr:rowOff>213924</xdr:rowOff>
    </xdr:from>
    <xdr:to>
      <xdr:col>1</xdr:col>
      <xdr:colOff>2991917</xdr:colOff>
      <xdr:row>4</xdr:row>
      <xdr:rowOff>131234</xdr:rowOff>
    </xdr:to>
    <xdr:pic>
      <xdr:nvPicPr>
        <xdr:cNvPr id="2" name="Picture 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180" y="340924"/>
          <a:ext cx="2821737" cy="907910"/>
        </a:xfrm>
        <a:prstGeom prst="rect">
          <a:avLst/>
        </a:prstGeom>
        <a:solidFill>
          <a:srgbClr val="FFFFFF"/>
        </a:solidFill>
        <a:ln w="12700">
          <a:solidFill>
            <a:srgbClr val="000000"/>
          </a:solidFill>
          <a:miter lim="800000"/>
          <a:headEnd/>
          <a:tailEnd/>
        </a:ln>
      </xdr:spPr>
    </xdr:pic>
    <xdr:clientData/>
  </xdr:twoCellAnchor>
  <xdr:twoCellAnchor editAs="oneCell">
    <xdr:from>
      <xdr:col>10</xdr:col>
      <xdr:colOff>2122715</xdr:colOff>
      <xdr:row>0</xdr:row>
      <xdr:rowOff>108853</xdr:rowOff>
    </xdr:from>
    <xdr:to>
      <xdr:col>12</xdr:col>
      <xdr:colOff>13609</xdr:colOff>
      <xdr:row>5</xdr:row>
      <xdr:rowOff>35375</xdr:rowOff>
    </xdr:to>
    <xdr:pic>
      <xdr:nvPicPr>
        <xdr:cNvPr id="3" name="Picture 2">
          <a:extLst>
            <a:ext uri="{FF2B5EF4-FFF2-40B4-BE49-F238E27FC236}">
              <a16:creationId xmlns:a16="http://schemas.microsoft.com/office/drawing/2014/main" id="{BF21912F-95B3-41A9-B645-1A9A12A176D5}"/>
            </a:ext>
          </a:extLst>
        </xdr:cNvPr>
        <xdr:cNvPicPr>
          <a:picLocks noChangeAspect="1"/>
        </xdr:cNvPicPr>
      </xdr:nvPicPr>
      <xdr:blipFill>
        <a:blip xmlns:r="http://schemas.openxmlformats.org/officeDocument/2006/relationships" r:embed="rId2"/>
        <a:stretch>
          <a:fillRect/>
        </a:stretch>
      </xdr:blipFill>
      <xdr:spPr>
        <a:xfrm>
          <a:off x="14899822" y="108853"/>
          <a:ext cx="2122716" cy="1273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508000</xdr:colOff>
      <xdr:row>4</xdr:row>
      <xdr:rowOff>133350</xdr:rowOff>
    </xdr:from>
    <xdr:to>
      <xdr:col>12</xdr:col>
      <xdr:colOff>1714500</xdr:colOff>
      <xdr:row>12</xdr:row>
      <xdr:rowOff>177800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2</xdr:col>
      <xdr:colOff>2324103</xdr:colOff>
      <xdr:row>3</xdr:row>
      <xdr:rowOff>215900</xdr:rowOff>
    </xdr:to>
    <xdr:sp macro="" textlink="">
      <xdr:nvSpPr>
        <xdr:cNvPr id="3" name="Object 12" hidden="1">
          <a:extLst>
            <a:ext uri="{63B3BB69-23CF-44E3-9099-C40C66FF867C}">
              <a14:compatExt xmlns:a14="http://schemas.microsoft.com/office/drawing/2010/main" spid="_x0000_s2060"/>
            </a:ext>
            <a:ext uri="{FF2B5EF4-FFF2-40B4-BE49-F238E27FC236}">
              <a16:creationId xmlns:a16="http://schemas.microsoft.com/office/drawing/2014/main" id="{00000000-0008-0000-0100-000003000000}"/>
            </a:ext>
          </a:extLst>
        </xdr:cNvPr>
        <xdr:cNvSpPr/>
      </xdr:nvSpPr>
      <xdr:spPr>
        <a:xfrm>
          <a:off x="165100" y="215900"/>
          <a:ext cx="2806703" cy="901700"/>
        </a:xfrm>
        <a:prstGeom prst="rect">
          <a:avLst/>
        </a:prstGeom>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584200</xdr:colOff>
      <xdr:row>4</xdr:row>
      <xdr:rowOff>88900</xdr:rowOff>
    </xdr:from>
    <xdr:to>
      <xdr:col>12</xdr:col>
      <xdr:colOff>1435100</xdr:colOff>
      <xdr:row>10</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2</xdr:col>
      <xdr:colOff>2324103</xdr:colOff>
      <xdr:row>3</xdr:row>
      <xdr:rowOff>215900</xdr:rowOff>
    </xdr:to>
    <xdr:sp macro="" textlink="">
      <xdr:nvSpPr>
        <xdr:cNvPr id="3" name="Object 12" hidden="1">
          <a:extLst>
            <a:ext uri="{63B3BB69-23CF-44E3-9099-C40C66FF867C}">
              <a14:compatExt xmlns:a14="http://schemas.microsoft.com/office/drawing/2010/main" spid="_x0000_s2060"/>
            </a:ext>
            <a:ext uri="{FF2B5EF4-FFF2-40B4-BE49-F238E27FC236}">
              <a16:creationId xmlns:a16="http://schemas.microsoft.com/office/drawing/2014/main" id="{00000000-0008-0000-0200-000003000000}"/>
            </a:ext>
          </a:extLst>
        </xdr:cNvPr>
        <xdr:cNvSpPr/>
      </xdr:nvSpPr>
      <xdr:spPr>
        <a:xfrm>
          <a:off x="165100" y="215900"/>
          <a:ext cx="2806703" cy="901700"/>
        </a:xfrm>
        <a:prstGeom prst="rect">
          <a:avLst/>
        </a:prstGeom>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666045</xdr:colOff>
      <xdr:row>5</xdr:row>
      <xdr:rowOff>116418</xdr:rowOff>
    </xdr:from>
    <xdr:to>
      <xdr:col>15</xdr:col>
      <xdr:colOff>2187223</xdr:colOff>
      <xdr:row>12</xdr:row>
      <xdr:rowOff>169333</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3</xdr:col>
      <xdr:colOff>1724381</xdr:colOff>
      <xdr:row>4</xdr:row>
      <xdr:rowOff>155222</xdr:rowOff>
    </xdr:to>
    <xdr:sp macro="" textlink="">
      <xdr:nvSpPr>
        <xdr:cNvPr id="3" name="Object 12" hidden="1">
          <a:extLst>
            <a:ext uri="{63B3BB69-23CF-44E3-9099-C40C66FF867C}">
              <a14:compatExt xmlns:a14="http://schemas.microsoft.com/office/drawing/2010/main" spid="_x0000_s2060"/>
            </a:ext>
            <a:ext uri="{FF2B5EF4-FFF2-40B4-BE49-F238E27FC236}">
              <a16:creationId xmlns:a16="http://schemas.microsoft.com/office/drawing/2014/main" id="{00000000-0008-0000-0300-000003000000}"/>
            </a:ext>
          </a:extLst>
        </xdr:cNvPr>
        <xdr:cNvSpPr/>
      </xdr:nvSpPr>
      <xdr:spPr>
        <a:xfrm>
          <a:off x="190501" y="101600"/>
          <a:ext cx="2806703" cy="901700"/>
        </a:xfrm>
        <a:prstGeom prst="rect">
          <a:avLst/>
        </a:prstGeom>
      </xdr:spPr>
    </xdr:sp>
    <xdr:clientData/>
  </xdr:twoCellAnchor>
  <xdr:twoCellAnchor editAs="oneCell">
    <xdr:from>
      <xdr:col>15</xdr:col>
      <xdr:colOff>0</xdr:colOff>
      <xdr:row>36</xdr:row>
      <xdr:rowOff>0</xdr:rowOff>
    </xdr:from>
    <xdr:to>
      <xdr:col>15</xdr:col>
      <xdr:colOff>9525</xdr:colOff>
      <xdr:row>36</xdr:row>
      <xdr:rowOff>9525</xdr:rowOff>
    </xdr:to>
    <xdr:pic>
      <xdr:nvPicPr>
        <xdr:cNvPr id="9" name="Picture 8" descr="https://ssl.gstatic.com/ui/v1/icons/mail/images/cleardot.gif">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0" y="1372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355600</xdr:colOff>
      <xdr:row>5</xdr:row>
      <xdr:rowOff>88195</xdr:rowOff>
    </xdr:from>
    <xdr:to>
      <xdr:col>13</xdr:col>
      <xdr:colOff>1905000</xdr:colOff>
      <xdr:row>16</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25401</xdr:colOff>
      <xdr:row>1</xdr:row>
      <xdr:rowOff>0</xdr:rowOff>
    </xdr:from>
    <xdr:to>
      <xdr:col>3</xdr:col>
      <xdr:colOff>1989671</xdr:colOff>
      <xdr:row>4</xdr:row>
      <xdr:rowOff>0</xdr:rowOff>
    </xdr:to>
    <xdr:sp macro="" textlink="">
      <xdr:nvSpPr>
        <xdr:cNvPr id="3" name="Object 12" hidden="1">
          <a:extLst>
            <a:ext uri="{63B3BB69-23CF-44E3-9099-C40C66FF867C}">
              <a14:compatExt xmlns:a14="http://schemas.microsoft.com/office/drawing/2010/main" spid="_x0000_s2060"/>
            </a:ext>
            <a:ext uri="{FF2B5EF4-FFF2-40B4-BE49-F238E27FC236}">
              <a16:creationId xmlns:a16="http://schemas.microsoft.com/office/drawing/2014/main" id="{00000000-0008-0000-0400-000003000000}"/>
            </a:ext>
          </a:extLst>
        </xdr:cNvPr>
        <xdr:cNvSpPr/>
      </xdr:nvSpPr>
      <xdr:spPr>
        <a:xfrm>
          <a:off x="190501" y="101600"/>
          <a:ext cx="2806703" cy="914400"/>
        </a:xfrm>
        <a:prstGeom prst="rect">
          <a:avLst/>
        </a:prstGeom>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256"/>
  <sheetViews>
    <sheetView tabSelected="1" zoomScale="70" zoomScaleNormal="70" workbookViewId="0">
      <pane xSplit="1" ySplit="9" topLeftCell="B10" activePane="bottomRight" state="frozen"/>
      <selection pane="topRight" activeCell="B1" sqref="B1"/>
      <selection pane="bottomLeft" activeCell="A11" sqref="A11"/>
      <selection pane="bottomRight" activeCell="D92" sqref="D92:E108"/>
    </sheetView>
  </sheetViews>
  <sheetFormatPr defaultColWidth="11" defaultRowHeight="15.75" outlineLevelRow="1"/>
  <cols>
    <col min="1" max="1" width="4" style="207" customWidth="1"/>
    <col min="2" max="2" width="47.5" style="207" customWidth="1"/>
    <col min="3" max="3" width="3.125" style="207" customWidth="1"/>
    <col min="4" max="4" width="11.5" style="207" customWidth="1"/>
    <col min="5" max="5" width="33.625" style="207" customWidth="1"/>
    <col min="6" max="6" width="1.625" style="207" customWidth="1"/>
    <col min="7" max="7" width="14.625" style="207" customWidth="1"/>
    <col min="8" max="8" width="1.625" style="207" customWidth="1"/>
    <col min="9" max="9" width="44.625" style="207" customWidth="1"/>
    <col min="10" max="10" width="5.5" style="207" customWidth="1"/>
    <col min="11" max="11" width="50" style="207" customWidth="1"/>
    <col min="12" max="12" width="5.5" style="207" customWidth="1"/>
    <col min="13" max="14" width="1.625" style="207" customWidth="1"/>
    <col min="15" max="15" width="8.5" style="207" customWidth="1"/>
    <col min="16" max="16384" width="11" style="207"/>
  </cols>
  <sheetData>
    <row r="1" spans="1:14" ht="9.9499999999999993" customHeight="1" thickBot="1">
      <c r="A1" s="187"/>
      <c r="B1" s="187"/>
      <c r="C1" s="187"/>
      <c r="D1" s="187"/>
      <c r="E1" s="187"/>
      <c r="F1" s="187"/>
      <c r="G1" s="187"/>
      <c r="H1" s="187"/>
      <c r="I1" s="187"/>
      <c r="J1" s="187"/>
      <c r="K1" s="187"/>
      <c r="L1" s="187"/>
      <c r="M1" s="185"/>
      <c r="N1" s="185"/>
    </row>
    <row r="2" spans="1:14" ht="20.100000000000001" customHeight="1">
      <c r="A2" s="187"/>
      <c r="B2" s="307" t="s">
        <v>285</v>
      </c>
      <c r="C2" s="308"/>
      <c r="D2" s="308"/>
      <c r="E2" s="308"/>
      <c r="F2" s="308"/>
      <c r="G2" s="308"/>
      <c r="H2" s="308"/>
      <c r="I2" s="308"/>
      <c r="J2" s="308"/>
      <c r="K2" s="308"/>
      <c r="L2" s="309"/>
      <c r="M2" s="187"/>
      <c r="N2" s="187"/>
    </row>
    <row r="3" spans="1:14" ht="21" customHeight="1">
      <c r="A3" s="187"/>
      <c r="B3" s="208"/>
      <c r="C3" s="209"/>
      <c r="D3" s="209" t="s">
        <v>12</v>
      </c>
      <c r="E3" s="301"/>
      <c r="F3" s="301"/>
      <c r="G3" s="301"/>
      <c r="H3" s="301"/>
      <c r="I3" s="301"/>
      <c r="J3" s="301"/>
      <c r="K3" s="250"/>
      <c r="L3" s="210"/>
      <c r="M3" s="187"/>
      <c r="N3" s="187"/>
    </row>
    <row r="4" spans="1:14" ht="36.950000000000003" customHeight="1">
      <c r="A4" s="187"/>
      <c r="B4" s="208"/>
      <c r="C4" s="209"/>
      <c r="D4" s="209" t="s">
        <v>13</v>
      </c>
      <c r="E4" s="302"/>
      <c r="F4" s="302"/>
      <c r="G4" s="302"/>
      <c r="H4" s="302"/>
      <c r="I4" s="302"/>
      <c r="J4" s="302"/>
      <c r="K4" s="250"/>
      <c r="L4" s="210"/>
      <c r="M4" s="187"/>
      <c r="N4" s="187"/>
    </row>
    <row r="5" spans="1:14" ht="20.100000000000001" customHeight="1" thickBot="1">
      <c r="A5" s="187"/>
      <c r="B5" s="211"/>
      <c r="C5" s="212"/>
      <c r="D5" s="212" t="s">
        <v>14</v>
      </c>
      <c r="E5" s="303"/>
      <c r="F5" s="303"/>
      <c r="G5" s="303"/>
      <c r="H5" s="303"/>
      <c r="I5" s="303"/>
      <c r="J5" s="303"/>
      <c r="K5" s="251"/>
      <c r="L5" s="213"/>
      <c r="M5" s="187"/>
      <c r="N5" s="187"/>
    </row>
    <row r="6" spans="1:14" ht="11.1" customHeight="1">
      <c r="A6" s="187"/>
      <c r="B6" s="219"/>
      <c r="C6" s="219"/>
      <c r="D6" s="219"/>
      <c r="E6" s="219"/>
      <c r="F6" s="219"/>
      <c r="G6" s="219"/>
      <c r="H6" s="219"/>
      <c r="I6" s="219"/>
      <c r="J6" s="219"/>
      <c r="K6" s="219"/>
      <c r="L6" s="219"/>
      <c r="M6" s="219"/>
      <c r="N6" s="220"/>
    </row>
    <row r="7" spans="1:14" ht="39.950000000000003" customHeight="1">
      <c r="A7" s="187"/>
      <c r="B7" s="310" t="s">
        <v>286</v>
      </c>
      <c r="C7" s="310"/>
      <c r="D7" s="310"/>
      <c r="E7" s="310"/>
      <c r="F7" s="310"/>
      <c r="G7" s="310"/>
      <c r="H7" s="310"/>
      <c r="I7" s="310"/>
      <c r="J7" s="310"/>
      <c r="K7" s="310"/>
      <c r="L7" s="310"/>
      <c r="M7" s="219"/>
      <c r="N7" s="220"/>
    </row>
    <row r="8" spans="1:14" ht="9.9499999999999993" customHeight="1">
      <c r="A8" s="187"/>
      <c r="B8" s="225"/>
      <c r="C8" s="222"/>
      <c r="D8" s="216"/>
      <c r="E8" s="216"/>
      <c r="F8" s="216"/>
      <c r="G8" s="216"/>
      <c r="H8" s="216"/>
      <c r="I8" s="216"/>
      <c r="J8" s="215"/>
      <c r="K8" s="216"/>
      <c r="L8" s="215"/>
      <c r="M8" s="221"/>
      <c r="N8" s="220"/>
    </row>
    <row r="9" spans="1:14" ht="45" customHeight="1" outlineLevel="1">
      <c r="A9" s="300"/>
      <c r="B9" s="242" t="s">
        <v>119</v>
      </c>
      <c r="C9" s="228"/>
      <c r="D9" s="304" t="s">
        <v>234</v>
      </c>
      <c r="E9" s="305"/>
      <c r="F9" s="227"/>
      <c r="G9" s="258" t="s">
        <v>235</v>
      </c>
      <c r="H9" s="227"/>
      <c r="I9" s="242" t="s">
        <v>311</v>
      </c>
      <c r="J9" s="215"/>
      <c r="K9" s="242" t="s">
        <v>310</v>
      </c>
      <c r="L9" s="215"/>
      <c r="M9" s="221"/>
      <c r="N9" s="220"/>
    </row>
    <row r="10" spans="1:14" ht="36.950000000000003" customHeight="1">
      <c r="A10" s="300"/>
      <c r="B10" s="295" t="s">
        <v>321</v>
      </c>
      <c r="C10" s="295"/>
      <c r="D10" s="295"/>
      <c r="E10" s="295"/>
      <c r="F10" s="295"/>
      <c r="G10" s="295"/>
      <c r="H10" s="295"/>
      <c r="I10" s="295"/>
      <c r="J10" s="295"/>
      <c r="K10" s="295"/>
      <c r="L10" s="295"/>
      <c r="M10" s="221"/>
      <c r="N10" s="220"/>
    </row>
    <row r="11" spans="1:14" ht="66.95" customHeight="1" outlineLevel="1">
      <c r="A11" s="300"/>
      <c r="B11" s="285" t="s">
        <v>312</v>
      </c>
      <c r="C11" s="243"/>
      <c r="D11" s="306" t="s">
        <v>287</v>
      </c>
      <c r="E11" s="306"/>
      <c r="F11" s="214"/>
      <c r="G11" s="257" t="s">
        <v>233</v>
      </c>
      <c r="H11" s="229"/>
      <c r="I11" s="240" t="s">
        <v>356</v>
      </c>
      <c r="J11" s="215"/>
      <c r="K11" s="264"/>
      <c r="L11" s="215"/>
      <c r="M11" s="221"/>
      <c r="N11" s="220"/>
    </row>
    <row r="12" spans="1:14" ht="9.9499999999999993" customHeight="1" outlineLevel="1">
      <c r="A12" s="187"/>
      <c r="B12" s="247"/>
      <c r="C12" s="235"/>
      <c r="D12" s="236"/>
      <c r="E12" s="236"/>
      <c r="F12" s="237"/>
      <c r="G12" s="237"/>
      <c r="H12" s="234"/>
      <c r="I12" s="248"/>
      <c r="J12" s="238"/>
      <c r="K12" s="248"/>
      <c r="L12" s="238"/>
      <c r="M12" s="221"/>
      <c r="N12" s="220"/>
    </row>
    <row r="13" spans="1:14" ht="56.1" customHeight="1" outlineLevel="1">
      <c r="A13" s="244"/>
      <c r="B13" s="285" t="s">
        <v>313</v>
      </c>
      <c r="C13" s="243"/>
      <c r="D13" s="306" t="s">
        <v>265</v>
      </c>
      <c r="E13" s="306"/>
      <c r="F13" s="214"/>
      <c r="G13" s="257" t="s">
        <v>233</v>
      </c>
      <c r="H13" s="226"/>
      <c r="I13" s="241" t="s">
        <v>305</v>
      </c>
      <c r="J13" s="215"/>
      <c r="K13" s="240"/>
      <c r="L13" s="215"/>
      <c r="M13" s="221"/>
      <c r="N13" s="220"/>
    </row>
    <row r="14" spans="1:14" ht="9.9499999999999993" customHeight="1" outlineLevel="1">
      <c r="A14" s="187"/>
      <c r="B14" s="247"/>
      <c r="C14" s="235"/>
      <c r="D14" s="236"/>
      <c r="E14" s="236"/>
      <c r="F14" s="237"/>
      <c r="G14" s="237"/>
      <c r="H14" s="234"/>
      <c r="I14" s="248"/>
      <c r="J14" s="238"/>
      <c r="K14" s="248"/>
      <c r="L14" s="238"/>
      <c r="M14" s="221"/>
      <c r="N14" s="220"/>
    </row>
    <row r="15" spans="1:14" ht="75.95" customHeight="1" outlineLevel="1">
      <c r="A15" s="245"/>
      <c r="B15" s="290" t="s">
        <v>242</v>
      </c>
      <c r="C15" s="245"/>
      <c r="D15" s="306" t="s">
        <v>283</v>
      </c>
      <c r="E15" s="306"/>
      <c r="F15" s="219"/>
      <c r="G15" s="257" t="s">
        <v>233</v>
      </c>
      <c r="H15" s="219"/>
      <c r="I15" s="241"/>
      <c r="J15" s="219"/>
      <c r="K15" s="241"/>
      <c r="L15" s="219"/>
      <c r="M15" s="219"/>
      <c r="N15" s="220"/>
    </row>
    <row r="16" spans="1:14" ht="9.9499999999999993" customHeight="1" outlineLevel="1">
      <c r="A16" s="300"/>
      <c r="B16" s="247"/>
      <c r="C16" s="235"/>
      <c r="D16" s="236"/>
      <c r="E16" s="236"/>
      <c r="F16" s="237"/>
      <c r="G16" s="237"/>
      <c r="H16" s="234"/>
      <c r="I16" s="248"/>
      <c r="J16" s="238"/>
      <c r="K16" s="248"/>
      <c r="L16" s="238"/>
      <c r="M16" s="221"/>
      <c r="N16" s="220"/>
    </row>
    <row r="17" spans="1:14" ht="173.1" customHeight="1" outlineLevel="1">
      <c r="A17" s="300"/>
      <c r="B17" s="314" t="s">
        <v>326</v>
      </c>
      <c r="C17" s="243"/>
      <c r="D17" s="306" t="s">
        <v>240</v>
      </c>
      <c r="E17" s="306"/>
      <c r="F17" s="214"/>
      <c r="G17" s="257" t="s">
        <v>233</v>
      </c>
      <c r="H17" s="226"/>
      <c r="I17" s="241" t="s">
        <v>345</v>
      </c>
      <c r="J17" s="215"/>
      <c r="K17" s="241"/>
      <c r="L17" s="215"/>
      <c r="M17" s="221"/>
      <c r="N17" s="220"/>
    </row>
    <row r="18" spans="1:14" ht="9.9499999999999993" customHeight="1" outlineLevel="1">
      <c r="A18" s="300"/>
      <c r="B18" s="314"/>
      <c r="C18" s="187"/>
      <c r="D18" s="218"/>
      <c r="E18" s="218"/>
      <c r="F18" s="222"/>
      <c r="G18" s="222"/>
      <c r="H18" s="216"/>
      <c r="I18" s="221"/>
      <c r="J18" s="215"/>
      <c r="K18" s="221"/>
      <c r="L18" s="215"/>
      <c r="M18" s="221"/>
      <c r="N18" s="220"/>
    </row>
    <row r="19" spans="1:14" ht="102.95" customHeight="1" outlineLevel="1">
      <c r="A19" s="300"/>
      <c r="B19" s="314"/>
      <c r="C19" s="243"/>
      <c r="D19" s="306" t="s">
        <v>236</v>
      </c>
      <c r="E19" s="306"/>
      <c r="F19" s="214"/>
      <c r="G19" s="257" t="s">
        <v>233</v>
      </c>
      <c r="H19" s="226"/>
      <c r="I19" s="241" t="s">
        <v>288</v>
      </c>
      <c r="J19" s="215"/>
      <c r="K19" s="241"/>
      <c r="L19" s="215"/>
      <c r="M19" s="221"/>
      <c r="N19" s="220"/>
    </row>
    <row r="20" spans="1:14" ht="9.9499999999999993" customHeight="1" outlineLevel="1">
      <c r="A20" s="300"/>
      <c r="B20" s="314"/>
      <c r="C20" s="187"/>
      <c r="D20" s="218"/>
      <c r="E20" s="218"/>
      <c r="F20" s="222"/>
      <c r="G20" s="222"/>
      <c r="H20" s="216"/>
      <c r="I20" s="221"/>
      <c r="J20" s="215"/>
      <c r="K20" s="221"/>
      <c r="L20" s="215"/>
      <c r="M20" s="221"/>
      <c r="N20" s="220"/>
    </row>
    <row r="21" spans="1:14" ht="135" customHeight="1" outlineLevel="1">
      <c r="A21" s="300"/>
      <c r="B21" s="314"/>
      <c r="C21" s="243"/>
      <c r="D21" s="306" t="s">
        <v>237</v>
      </c>
      <c r="E21" s="306"/>
      <c r="F21" s="214"/>
      <c r="G21" s="257" t="s">
        <v>233</v>
      </c>
      <c r="H21" s="226"/>
      <c r="I21" s="241" t="s">
        <v>306</v>
      </c>
      <c r="J21" s="215"/>
      <c r="K21" s="241"/>
      <c r="L21" s="215"/>
      <c r="M21" s="221"/>
      <c r="N21" s="220"/>
    </row>
    <row r="22" spans="1:14" ht="9.9499999999999993" customHeight="1" outlineLevel="1">
      <c r="A22" s="187"/>
      <c r="B22" s="247"/>
      <c r="C22" s="235"/>
      <c r="D22" s="236"/>
      <c r="E22" s="236"/>
      <c r="F22" s="237"/>
      <c r="G22" s="237"/>
      <c r="H22" s="234"/>
      <c r="I22" s="248"/>
      <c r="J22" s="238"/>
      <c r="K22" s="248"/>
      <c r="L22" s="238"/>
      <c r="M22" s="221"/>
      <c r="N22" s="220"/>
    </row>
    <row r="23" spans="1:14" ht="62.1" customHeight="1" outlineLevel="1">
      <c r="A23" s="245"/>
      <c r="B23" s="291" t="s">
        <v>243</v>
      </c>
      <c r="C23" s="246"/>
      <c r="D23" s="311" t="s">
        <v>266</v>
      </c>
      <c r="E23" s="311"/>
      <c r="F23" s="216"/>
      <c r="G23" s="257" t="s">
        <v>233</v>
      </c>
      <c r="H23" s="216"/>
      <c r="I23" s="240"/>
      <c r="J23" s="215"/>
      <c r="K23" s="240"/>
      <c r="L23" s="215"/>
      <c r="M23" s="221"/>
      <c r="N23" s="220"/>
    </row>
    <row r="24" spans="1:14" ht="9.9499999999999993" customHeight="1" outlineLevel="1">
      <c r="A24" s="187"/>
      <c r="B24" s="247"/>
      <c r="C24" s="235"/>
      <c r="D24" s="236"/>
      <c r="E24" s="236"/>
      <c r="F24" s="237"/>
      <c r="G24" s="237"/>
      <c r="H24" s="234"/>
      <c r="I24" s="248"/>
      <c r="J24" s="238"/>
      <c r="K24" s="248"/>
      <c r="L24" s="238"/>
      <c r="M24" s="221"/>
      <c r="N24" s="220"/>
    </row>
    <row r="25" spans="1:14" ht="48" customHeight="1" outlineLevel="1">
      <c r="A25" s="245"/>
      <c r="B25" s="292" t="s">
        <v>244</v>
      </c>
      <c r="C25" s="246"/>
      <c r="D25" s="299" t="s">
        <v>267</v>
      </c>
      <c r="E25" s="299"/>
      <c r="F25" s="216"/>
      <c r="G25" s="257" t="s">
        <v>233</v>
      </c>
      <c r="H25" s="218"/>
      <c r="I25" s="240"/>
      <c r="J25" s="215"/>
      <c r="K25" s="264"/>
      <c r="L25" s="215"/>
      <c r="M25" s="221"/>
      <c r="N25" s="220"/>
    </row>
    <row r="26" spans="1:14" ht="9.9499999999999993" customHeight="1" outlineLevel="1">
      <c r="A26" s="187"/>
      <c r="B26" s="247"/>
      <c r="C26" s="235"/>
      <c r="D26" s="236"/>
      <c r="E26" s="236"/>
      <c r="F26" s="237"/>
      <c r="G26" s="237"/>
      <c r="H26" s="234"/>
      <c r="I26" s="248"/>
      <c r="J26" s="238"/>
      <c r="K26" s="248"/>
      <c r="L26" s="238"/>
      <c r="M26" s="221"/>
      <c r="N26" s="220"/>
    </row>
    <row r="27" spans="1:14" ht="56.1" customHeight="1" outlineLevel="1">
      <c r="A27" s="300"/>
      <c r="B27" s="313" t="s">
        <v>325</v>
      </c>
      <c r="C27" s="243"/>
      <c r="D27" s="296" t="s">
        <v>268</v>
      </c>
      <c r="E27" s="296"/>
      <c r="F27" s="214"/>
      <c r="G27" s="257" t="s">
        <v>233</v>
      </c>
      <c r="H27" s="226"/>
      <c r="I27" s="241"/>
      <c r="J27" s="215"/>
      <c r="K27" s="241"/>
      <c r="L27" s="215"/>
      <c r="M27" s="221"/>
      <c r="N27" s="220"/>
    </row>
    <row r="28" spans="1:14" ht="9.9499999999999993" customHeight="1" outlineLevel="1">
      <c r="A28" s="300"/>
      <c r="B28" s="313"/>
      <c r="C28" s="187"/>
      <c r="D28" s="263"/>
      <c r="E28" s="263"/>
      <c r="F28" s="222"/>
      <c r="G28" s="222"/>
      <c r="H28" s="216"/>
      <c r="I28" s="221"/>
      <c r="J28" s="215"/>
      <c r="K28" s="221"/>
      <c r="L28" s="215"/>
      <c r="M28" s="221"/>
      <c r="N28" s="220"/>
    </row>
    <row r="29" spans="1:14" ht="65.099999999999994" customHeight="1" outlineLevel="1">
      <c r="A29" s="300"/>
      <c r="B29" s="313"/>
      <c r="C29" s="243"/>
      <c r="D29" s="296" t="s">
        <v>330</v>
      </c>
      <c r="E29" s="296"/>
      <c r="F29" s="214"/>
      <c r="G29" s="257" t="s">
        <v>233</v>
      </c>
      <c r="H29" s="226"/>
      <c r="I29" s="241"/>
      <c r="J29" s="215"/>
      <c r="K29" s="241"/>
      <c r="L29" s="215"/>
      <c r="M29" s="221"/>
      <c r="N29" s="220"/>
    </row>
    <row r="30" spans="1:14" ht="9.9499999999999993" customHeight="1" outlineLevel="1">
      <c r="A30" s="187"/>
      <c r="B30" s="247"/>
      <c r="C30" s="235"/>
      <c r="D30" s="236"/>
      <c r="E30" s="236"/>
      <c r="F30" s="237"/>
      <c r="G30" s="237"/>
      <c r="H30" s="234"/>
      <c r="I30" s="248"/>
      <c r="J30" s="238"/>
      <c r="K30" s="248"/>
      <c r="L30" s="238"/>
      <c r="M30" s="221"/>
      <c r="N30" s="220"/>
    </row>
    <row r="31" spans="1:14" ht="63.95" customHeight="1" outlineLevel="1">
      <c r="A31" s="245"/>
      <c r="B31" s="291" t="s">
        <v>289</v>
      </c>
      <c r="C31" s="246"/>
      <c r="D31" s="297" t="s">
        <v>277</v>
      </c>
      <c r="E31" s="297"/>
      <c r="F31" s="216"/>
      <c r="G31" s="257" t="s">
        <v>233</v>
      </c>
      <c r="H31" s="216"/>
      <c r="I31" s="240" t="s">
        <v>331</v>
      </c>
      <c r="J31" s="216"/>
      <c r="K31" s="240"/>
      <c r="L31" s="216"/>
      <c r="M31" s="221"/>
      <c r="N31" s="220"/>
    </row>
    <row r="32" spans="1:14" ht="9.9499999999999993" customHeight="1" outlineLevel="1">
      <c r="A32" s="187"/>
      <c r="B32" s="247"/>
      <c r="C32" s="235"/>
      <c r="D32" s="236"/>
      <c r="E32" s="236"/>
      <c r="F32" s="237"/>
      <c r="G32" s="237"/>
      <c r="H32" s="234"/>
      <c r="I32" s="248"/>
      <c r="J32" s="238"/>
      <c r="K32" s="248"/>
      <c r="L32" s="238"/>
      <c r="M32" s="221"/>
      <c r="N32" s="220"/>
    </row>
    <row r="33" spans="1:14" ht="75" customHeight="1" outlineLevel="1">
      <c r="A33" s="245"/>
      <c r="B33" s="291" t="s">
        <v>290</v>
      </c>
      <c r="C33" s="246"/>
      <c r="D33" s="297" t="s">
        <v>332</v>
      </c>
      <c r="E33" s="297"/>
      <c r="F33" s="216"/>
      <c r="G33" s="257" t="s">
        <v>233</v>
      </c>
      <c r="H33" s="215"/>
      <c r="I33" s="240"/>
      <c r="J33" s="230"/>
      <c r="K33" s="240"/>
      <c r="L33" s="230"/>
      <c r="M33" s="221"/>
      <c r="N33" s="220"/>
    </row>
    <row r="34" spans="1:14" ht="9.9499999999999993" customHeight="1" outlineLevel="1">
      <c r="A34" s="187"/>
      <c r="B34" s="247"/>
      <c r="C34" s="235"/>
      <c r="D34" s="236"/>
      <c r="E34" s="236"/>
      <c r="F34" s="237"/>
      <c r="G34" s="237"/>
      <c r="H34" s="234"/>
      <c r="I34" s="248"/>
      <c r="J34" s="238"/>
      <c r="K34" s="248"/>
      <c r="L34" s="238"/>
      <c r="M34" s="221"/>
      <c r="N34" s="220"/>
    </row>
    <row r="35" spans="1:14" ht="69" customHeight="1" outlineLevel="1">
      <c r="A35" s="245"/>
      <c r="B35" s="291" t="s">
        <v>314</v>
      </c>
      <c r="C35" s="246"/>
      <c r="D35" s="297" t="s">
        <v>333</v>
      </c>
      <c r="E35" s="297"/>
      <c r="F35" s="216"/>
      <c r="G35" s="257" t="s">
        <v>233</v>
      </c>
      <c r="H35" s="216"/>
      <c r="I35" s="240" t="s">
        <v>307</v>
      </c>
      <c r="J35" s="216"/>
      <c r="K35" s="240"/>
      <c r="L35" s="216"/>
      <c r="M35" s="221"/>
      <c r="N35" s="220"/>
    </row>
    <row r="36" spans="1:14" ht="9.9499999999999993" customHeight="1" outlineLevel="1">
      <c r="A36" s="187"/>
      <c r="B36" s="247"/>
      <c r="C36" s="235"/>
      <c r="D36" s="236"/>
      <c r="E36" s="236"/>
      <c r="F36" s="237"/>
      <c r="G36" s="237"/>
      <c r="H36" s="234"/>
      <c r="I36" s="248"/>
      <c r="J36" s="238"/>
      <c r="K36" s="248"/>
      <c r="L36" s="238"/>
      <c r="M36" s="221"/>
      <c r="N36" s="220"/>
    </row>
    <row r="37" spans="1:14" ht="83.1" customHeight="1" outlineLevel="1">
      <c r="A37" s="256"/>
      <c r="B37" s="291" t="s">
        <v>292</v>
      </c>
      <c r="C37" s="254"/>
      <c r="D37" s="297" t="s">
        <v>238</v>
      </c>
      <c r="E37" s="297"/>
      <c r="F37" s="216"/>
      <c r="G37" s="257" t="s">
        <v>233</v>
      </c>
      <c r="H37" s="215"/>
      <c r="I37" s="240" t="s">
        <v>291</v>
      </c>
      <c r="J37" s="230"/>
      <c r="K37" s="240"/>
      <c r="L37" s="230"/>
      <c r="M37" s="221"/>
      <c r="N37" s="220"/>
    </row>
    <row r="38" spans="1:14" ht="9.9499999999999993" customHeight="1" outlineLevel="1">
      <c r="A38" s="187"/>
      <c r="B38" s="247"/>
      <c r="C38" s="235"/>
      <c r="D38" s="236"/>
      <c r="E38" s="236"/>
      <c r="F38" s="237"/>
      <c r="G38" s="237"/>
      <c r="H38" s="234"/>
      <c r="I38" s="248"/>
      <c r="J38" s="238"/>
      <c r="K38" s="248"/>
      <c r="L38" s="238"/>
      <c r="M38" s="221"/>
      <c r="N38" s="220"/>
    </row>
    <row r="39" spans="1:14" ht="51" customHeight="1" outlineLevel="1">
      <c r="A39" s="245"/>
      <c r="B39" s="284" t="s">
        <v>315</v>
      </c>
      <c r="C39" s="246"/>
      <c r="D39" s="312" t="s">
        <v>293</v>
      </c>
      <c r="E39" s="312"/>
      <c r="F39" s="216"/>
      <c r="G39" s="257" t="s">
        <v>233</v>
      </c>
      <c r="H39" s="216"/>
      <c r="I39" s="240" t="s">
        <v>334</v>
      </c>
      <c r="J39" s="215"/>
      <c r="K39" s="240"/>
      <c r="L39" s="215"/>
      <c r="M39" s="221"/>
      <c r="N39" s="220"/>
    </row>
    <row r="40" spans="1:14" ht="9.9499999999999993" customHeight="1" outlineLevel="1">
      <c r="A40" s="187"/>
      <c r="B40" s="247"/>
      <c r="C40" s="235"/>
      <c r="D40" s="236"/>
      <c r="E40" s="236"/>
      <c r="F40" s="237"/>
      <c r="G40" s="237"/>
      <c r="H40" s="234"/>
      <c r="I40" s="248"/>
      <c r="J40" s="238"/>
      <c r="K40" s="248"/>
      <c r="L40" s="238"/>
      <c r="M40" s="221"/>
      <c r="N40" s="220"/>
    </row>
    <row r="41" spans="1:14" ht="30.95" hidden="1" customHeight="1" outlineLevel="1">
      <c r="A41" s="245"/>
      <c r="B41" s="246" t="s">
        <v>294</v>
      </c>
      <c r="C41" s="246"/>
      <c r="D41" s="297"/>
      <c r="E41" s="297"/>
      <c r="F41" s="216"/>
      <c r="G41" s="233" t="s">
        <v>233</v>
      </c>
      <c r="H41" s="215"/>
      <c r="I41" s="240"/>
      <c r="J41" s="215"/>
      <c r="K41" s="240"/>
      <c r="L41" s="215"/>
      <c r="M41" s="221"/>
      <c r="N41" s="220"/>
    </row>
    <row r="43" spans="1:14" ht="26.1" customHeight="1">
      <c r="A43" s="187"/>
      <c r="B43" s="295" t="s">
        <v>260</v>
      </c>
      <c r="C43" s="295"/>
      <c r="D43" s="295"/>
      <c r="E43" s="295"/>
      <c r="F43" s="295"/>
      <c r="G43" s="295"/>
      <c r="H43" s="295"/>
      <c r="I43" s="295"/>
      <c r="J43" s="295"/>
      <c r="K43" s="295"/>
      <c r="L43" s="295"/>
      <c r="M43" s="221"/>
      <c r="N43" s="220"/>
    </row>
    <row r="44" spans="1:14" ht="62.1" customHeight="1" outlineLevel="1">
      <c r="A44" s="255"/>
      <c r="B44" s="286" t="s">
        <v>324</v>
      </c>
      <c r="C44" s="243"/>
      <c r="D44" s="311" t="s">
        <v>304</v>
      </c>
      <c r="E44" s="311"/>
      <c r="F44" s="214"/>
      <c r="G44" s="257" t="s">
        <v>233</v>
      </c>
      <c r="H44" s="226"/>
      <c r="I44" s="241"/>
      <c r="J44" s="215"/>
      <c r="K44" s="241"/>
      <c r="L44" s="215"/>
      <c r="M44" s="221"/>
      <c r="N44" s="220"/>
    </row>
    <row r="45" spans="1:14" ht="9.9499999999999993" customHeight="1" outlineLevel="1">
      <c r="A45" s="187"/>
      <c r="B45" s="247"/>
      <c r="C45" s="235"/>
      <c r="D45" s="262"/>
      <c r="E45" s="262"/>
      <c r="F45" s="237"/>
      <c r="G45" s="237"/>
      <c r="H45" s="234"/>
      <c r="I45" s="248"/>
      <c r="J45" s="238"/>
      <c r="K45" s="248"/>
      <c r="L45" s="238"/>
      <c r="M45" s="221"/>
      <c r="N45" s="220"/>
    </row>
    <row r="46" spans="1:14" ht="69" customHeight="1" outlineLevel="1">
      <c r="A46" s="255"/>
      <c r="B46" s="286" t="s">
        <v>323</v>
      </c>
      <c r="C46" s="243"/>
      <c r="D46" s="299" t="s">
        <v>278</v>
      </c>
      <c r="E46" s="299"/>
      <c r="F46" s="214"/>
      <c r="G46" s="257" t="s">
        <v>233</v>
      </c>
      <c r="H46" s="226"/>
      <c r="I46" s="241" t="s">
        <v>335</v>
      </c>
      <c r="J46" s="215"/>
      <c r="K46" s="294"/>
      <c r="L46" s="215"/>
      <c r="M46" s="221"/>
      <c r="N46" s="220"/>
    </row>
    <row r="47" spans="1:14" ht="9.9499999999999993" customHeight="1" outlineLevel="1">
      <c r="A47" s="187"/>
      <c r="B47" s="247"/>
      <c r="C47" s="235"/>
      <c r="D47" s="262"/>
      <c r="E47" s="262"/>
      <c r="F47" s="237"/>
      <c r="G47" s="237"/>
      <c r="H47" s="234"/>
      <c r="I47" s="248"/>
      <c r="J47" s="238"/>
      <c r="K47" s="248"/>
      <c r="L47" s="238"/>
      <c r="M47" s="221"/>
      <c r="N47" s="220"/>
    </row>
    <row r="48" spans="1:14" ht="45" customHeight="1" outlineLevel="1">
      <c r="A48" s="245"/>
      <c r="B48" s="291" t="s">
        <v>270</v>
      </c>
      <c r="C48" s="246"/>
      <c r="D48" s="297" t="s">
        <v>336</v>
      </c>
      <c r="E48" s="297"/>
      <c r="F48" s="216"/>
      <c r="G48" s="315" t="s">
        <v>233</v>
      </c>
      <c r="H48" s="215"/>
      <c r="I48" s="316"/>
      <c r="J48" s="215"/>
      <c r="K48" s="240"/>
      <c r="L48" s="215"/>
      <c r="M48" s="221"/>
      <c r="N48" s="220"/>
    </row>
    <row r="49" spans="1:14" ht="54" customHeight="1" outlineLevel="1">
      <c r="A49" s="245"/>
      <c r="B49" s="291" t="s">
        <v>245</v>
      </c>
      <c r="C49" s="246"/>
      <c r="D49" s="297"/>
      <c r="E49" s="297"/>
      <c r="F49" s="216"/>
      <c r="G49" s="315"/>
      <c r="H49" s="215"/>
      <c r="I49" s="316"/>
      <c r="J49" s="231"/>
      <c r="K49" s="240"/>
      <c r="L49" s="231"/>
      <c r="M49" s="221"/>
      <c r="N49" s="220"/>
    </row>
    <row r="50" spans="1:14" ht="9.9499999999999993" customHeight="1" outlineLevel="1">
      <c r="A50" s="187"/>
      <c r="B50" s="247"/>
      <c r="C50" s="235"/>
      <c r="D50" s="262"/>
      <c r="E50" s="262"/>
      <c r="F50" s="237"/>
      <c r="G50" s="237"/>
      <c r="H50" s="234"/>
      <c r="I50" s="248"/>
      <c r="J50" s="238"/>
      <c r="K50" s="248"/>
      <c r="L50" s="238"/>
      <c r="M50" s="221"/>
      <c r="N50" s="220"/>
    </row>
    <row r="51" spans="1:14" ht="42.95" customHeight="1" outlineLevel="1">
      <c r="A51" s="245"/>
      <c r="B51" s="291" t="s">
        <v>271</v>
      </c>
      <c r="C51" s="246"/>
      <c r="D51" s="297" t="s">
        <v>276</v>
      </c>
      <c r="E51" s="297"/>
      <c r="F51" s="216"/>
      <c r="G51" s="257" t="s">
        <v>233</v>
      </c>
      <c r="H51" s="215"/>
      <c r="I51" s="240" t="s">
        <v>308</v>
      </c>
      <c r="J51" s="231"/>
      <c r="K51" s="240"/>
      <c r="L51" s="231"/>
      <c r="M51" s="221"/>
      <c r="N51" s="220"/>
    </row>
    <row r="52" spans="1:14" ht="12.95" customHeight="1" outlineLevel="1">
      <c r="A52" s="245"/>
      <c r="B52" s="246"/>
      <c r="C52" s="246"/>
      <c r="D52" s="259"/>
      <c r="E52" s="259"/>
      <c r="F52" s="216"/>
      <c r="G52" s="215"/>
      <c r="H52" s="215"/>
      <c r="I52" s="221"/>
      <c r="J52" s="231"/>
      <c r="K52" s="221"/>
      <c r="L52" s="231"/>
      <c r="M52" s="221"/>
      <c r="N52" s="220"/>
    </row>
    <row r="53" spans="1:14" ht="47.1" customHeight="1" outlineLevel="1">
      <c r="A53" s="245"/>
      <c r="B53" s="291" t="s">
        <v>246</v>
      </c>
      <c r="C53" s="246"/>
      <c r="D53" s="297" t="s">
        <v>337</v>
      </c>
      <c r="E53" s="297"/>
      <c r="F53" s="216"/>
      <c r="G53" s="257" t="s">
        <v>233</v>
      </c>
      <c r="H53" s="215"/>
      <c r="I53" s="240"/>
      <c r="J53" s="215"/>
      <c r="K53" s="240"/>
      <c r="L53" s="215"/>
      <c r="M53" s="221"/>
      <c r="N53" s="220"/>
    </row>
    <row r="54" spans="1:14" ht="9.9499999999999993" customHeight="1" outlineLevel="1">
      <c r="A54" s="187"/>
      <c r="B54" s="247"/>
      <c r="C54" s="235"/>
      <c r="D54" s="262"/>
      <c r="E54" s="262"/>
      <c r="F54" s="237"/>
      <c r="G54" s="237"/>
      <c r="H54" s="234"/>
      <c r="I54" s="248"/>
      <c r="J54" s="238"/>
      <c r="K54" s="248"/>
      <c r="L54" s="238"/>
      <c r="M54" s="221"/>
      <c r="N54" s="220"/>
    </row>
    <row r="55" spans="1:14" ht="42.95" customHeight="1" outlineLevel="1">
      <c r="A55" s="256"/>
      <c r="B55" s="291" t="s">
        <v>295</v>
      </c>
      <c r="C55" s="254"/>
      <c r="D55" s="297" t="s">
        <v>296</v>
      </c>
      <c r="E55" s="297"/>
      <c r="F55" s="216"/>
      <c r="G55" s="257" t="s">
        <v>233</v>
      </c>
      <c r="H55" s="215"/>
      <c r="I55" s="240"/>
      <c r="J55" s="231"/>
      <c r="K55" s="240"/>
      <c r="L55" s="231"/>
      <c r="M55" s="221"/>
      <c r="N55" s="220"/>
    </row>
    <row r="56" spans="1:14" ht="26.1" customHeight="1">
      <c r="A56" s="245"/>
      <c r="B56" s="295" t="s">
        <v>269</v>
      </c>
      <c r="C56" s="295"/>
      <c r="D56" s="295"/>
      <c r="E56" s="295"/>
      <c r="F56" s="295"/>
      <c r="G56" s="295"/>
      <c r="H56" s="295"/>
      <c r="I56" s="295"/>
      <c r="J56" s="295"/>
      <c r="K56" s="295"/>
      <c r="L56" s="295"/>
      <c r="M56" s="221"/>
      <c r="N56" s="220"/>
    </row>
    <row r="57" spans="1:14" ht="57.95" customHeight="1" outlineLevel="1">
      <c r="A57" s="245"/>
      <c r="B57" s="287" t="s">
        <v>316</v>
      </c>
      <c r="C57" s="246"/>
      <c r="D57" s="297" t="s">
        <v>297</v>
      </c>
      <c r="E57" s="297"/>
      <c r="F57" s="216"/>
      <c r="G57" s="257" t="s">
        <v>233</v>
      </c>
      <c r="H57" s="216"/>
      <c r="I57" s="240"/>
      <c r="J57" s="216"/>
      <c r="K57" s="240"/>
      <c r="L57" s="216"/>
      <c r="M57" s="221"/>
      <c r="N57" s="220"/>
    </row>
    <row r="58" spans="1:14" ht="9.9499999999999993" customHeight="1" outlineLevel="1">
      <c r="A58" s="187"/>
      <c r="B58" s="239"/>
      <c r="C58" s="235"/>
      <c r="D58" s="236"/>
      <c r="E58" s="236"/>
      <c r="F58" s="237"/>
      <c r="G58" s="237"/>
      <c r="H58" s="234"/>
      <c r="I58" s="234"/>
      <c r="J58" s="238"/>
      <c r="K58" s="234"/>
      <c r="L58" s="238"/>
      <c r="M58" s="221"/>
      <c r="N58" s="220"/>
    </row>
    <row r="59" spans="1:14" ht="60" customHeight="1" outlineLevel="1" collapsed="1">
      <c r="A59" s="245"/>
      <c r="B59" s="287" t="s">
        <v>317</v>
      </c>
      <c r="C59" s="246"/>
      <c r="D59" s="297" t="s">
        <v>338</v>
      </c>
      <c r="E59" s="297"/>
      <c r="F59" s="216"/>
      <c r="G59" s="257" t="s">
        <v>233</v>
      </c>
      <c r="H59" s="215"/>
      <c r="I59" s="240"/>
      <c r="J59" s="232"/>
      <c r="K59" s="240"/>
      <c r="L59" s="232"/>
      <c r="M59" s="221"/>
      <c r="N59" s="220"/>
    </row>
    <row r="60" spans="1:14" ht="9.9499999999999993" customHeight="1" outlineLevel="1">
      <c r="A60" s="187"/>
      <c r="B60" s="239"/>
      <c r="C60" s="235"/>
      <c r="D60" s="236"/>
      <c r="E60" s="236"/>
      <c r="F60" s="237"/>
      <c r="G60" s="237"/>
      <c r="H60" s="234"/>
      <c r="I60" s="234"/>
      <c r="J60" s="238"/>
      <c r="K60" s="234"/>
      <c r="L60" s="238"/>
      <c r="M60" s="221"/>
      <c r="N60" s="220"/>
    </row>
    <row r="61" spans="1:14" ht="42.95" customHeight="1" outlineLevel="1" collapsed="1">
      <c r="A61" s="245"/>
      <c r="B61" s="291" t="s">
        <v>318</v>
      </c>
      <c r="C61" s="246"/>
      <c r="D61" s="297" t="s">
        <v>339</v>
      </c>
      <c r="E61" s="297"/>
      <c r="F61" s="216"/>
      <c r="G61" s="257" t="s">
        <v>233</v>
      </c>
      <c r="H61" s="215"/>
      <c r="I61" s="240"/>
      <c r="J61" s="232"/>
      <c r="K61" s="240"/>
      <c r="L61" s="232"/>
      <c r="M61" s="221"/>
      <c r="N61" s="220"/>
    </row>
    <row r="62" spans="1:14" ht="9.9499999999999993" customHeight="1" outlineLevel="1">
      <c r="A62" s="187"/>
      <c r="B62" s="239"/>
      <c r="C62" s="235"/>
      <c r="D62" s="236"/>
      <c r="E62" s="236"/>
      <c r="F62" s="237"/>
      <c r="G62" s="237"/>
      <c r="H62" s="234"/>
      <c r="I62" s="234"/>
      <c r="J62" s="238"/>
      <c r="K62" s="234"/>
      <c r="L62" s="238"/>
      <c r="M62" s="221"/>
      <c r="N62" s="220"/>
    </row>
    <row r="63" spans="1:14" ht="42.95" customHeight="1" outlineLevel="1" collapsed="1">
      <c r="A63" s="256"/>
      <c r="B63" s="291" t="s">
        <v>298</v>
      </c>
      <c r="C63" s="254"/>
      <c r="D63" s="297" t="s">
        <v>309</v>
      </c>
      <c r="E63" s="297"/>
      <c r="F63" s="216"/>
      <c r="G63" s="257" t="s">
        <v>233</v>
      </c>
      <c r="H63" s="215"/>
      <c r="I63" s="240"/>
      <c r="J63" s="232"/>
      <c r="K63" s="240"/>
      <c r="L63" s="232"/>
      <c r="M63" s="221"/>
      <c r="N63" s="220"/>
    </row>
    <row r="64" spans="1:14" ht="9.9499999999999993" customHeight="1" outlineLevel="1">
      <c r="A64" s="187"/>
      <c r="B64" s="239"/>
      <c r="C64" s="235"/>
      <c r="D64" s="236"/>
      <c r="E64" s="236"/>
      <c r="F64" s="237"/>
      <c r="G64" s="237"/>
      <c r="H64" s="234"/>
      <c r="I64" s="234"/>
      <c r="J64" s="238"/>
      <c r="K64" s="234"/>
      <c r="L64" s="238"/>
      <c r="M64" s="221"/>
      <c r="N64" s="220"/>
    </row>
    <row r="65" spans="1:14" ht="63" customHeight="1" outlineLevel="1" collapsed="1">
      <c r="A65" s="256"/>
      <c r="B65" s="291" t="s">
        <v>299</v>
      </c>
      <c r="C65" s="254"/>
      <c r="D65" s="297" t="s">
        <v>340</v>
      </c>
      <c r="E65" s="297"/>
      <c r="F65" s="216"/>
      <c r="G65" s="257" t="s">
        <v>233</v>
      </c>
      <c r="H65" s="215"/>
      <c r="I65" s="240"/>
      <c r="J65" s="232"/>
      <c r="K65" s="240"/>
      <c r="L65" s="232"/>
      <c r="M65" s="221"/>
      <c r="N65" s="220"/>
    </row>
    <row r="66" spans="1:14" ht="26.1" customHeight="1">
      <c r="A66" s="245"/>
      <c r="B66" s="295" t="s">
        <v>261</v>
      </c>
      <c r="C66" s="295"/>
      <c r="D66" s="295"/>
      <c r="E66" s="295"/>
      <c r="F66" s="295"/>
      <c r="G66" s="295"/>
      <c r="H66" s="295"/>
      <c r="I66" s="295"/>
      <c r="J66" s="295"/>
      <c r="K66" s="295"/>
      <c r="L66" s="295"/>
      <c r="M66" s="221"/>
      <c r="N66" s="220"/>
    </row>
    <row r="67" spans="1:14" ht="65.099999999999994" customHeight="1" outlineLevel="1">
      <c r="A67" s="244"/>
      <c r="B67" s="286" t="s">
        <v>322</v>
      </c>
      <c r="C67" s="243"/>
      <c r="D67" s="297" t="s">
        <v>272</v>
      </c>
      <c r="E67" s="297"/>
      <c r="F67" s="214"/>
      <c r="G67" s="257" t="s">
        <v>233</v>
      </c>
      <c r="H67" s="226"/>
      <c r="I67" s="241"/>
      <c r="J67" s="215"/>
      <c r="K67" s="241"/>
      <c r="L67" s="215"/>
      <c r="M67" s="221"/>
      <c r="N67" s="220"/>
    </row>
    <row r="68" spans="1:14" ht="12.95" customHeight="1" outlineLevel="1">
      <c r="A68" s="245"/>
      <c r="B68" s="247"/>
      <c r="C68" s="235"/>
      <c r="D68" s="236"/>
      <c r="E68" s="236"/>
      <c r="F68" s="237"/>
      <c r="G68" s="237"/>
      <c r="H68" s="234"/>
      <c r="I68" s="234"/>
      <c r="J68" s="238"/>
      <c r="K68" s="234"/>
      <c r="L68" s="238"/>
      <c r="M68" s="221"/>
      <c r="N68" s="220"/>
    </row>
    <row r="69" spans="1:14" ht="57.95" customHeight="1" outlineLevel="1" collapsed="1">
      <c r="A69" s="245"/>
      <c r="B69" s="287" t="s">
        <v>319</v>
      </c>
      <c r="C69" s="246"/>
      <c r="D69" s="297" t="s">
        <v>239</v>
      </c>
      <c r="E69" s="297"/>
      <c r="F69" s="216"/>
      <c r="G69" s="257" t="s">
        <v>233</v>
      </c>
      <c r="H69" s="215"/>
      <c r="I69" s="240"/>
      <c r="J69" s="232"/>
      <c r="K69" s="240"/>
      <c r="L69" s="232"/>
      <c r="M69" s="221"/>
      <c r="N69" s="220"/>
    </row>
    <row r="70" spans="1:14" ht="12.95" customHeight="1" outlineLevel="1">
      <c r="A70" s="245"/>
      <c r="B70" s="246"/>
      <c r="C70" s="246"/>
      <c r="D70" s="246"/>
      <c r="E70" s="246"/>
      <c r="F70" s="216"/>
      <c r="G70" s="215"/>
      <c r="H70" s="215"/>
      <c r="I70" s="223"/>
      <c r="J70" s="232"/>
      <c r="K70" s="223"/>
      <c r="L70" s="232"/>
      <c r="M70" s="221"/>
      <c r="N70" s="220"/>
    </row>
    <row r="71" spans="1:14" ht="62.1" customHeight="1" outlineLevel="1">
      <c r="A71" s="245"/>
      <c r="B71" s="291" t="s">
        <v>247</v>
      </c>
      <c r="C71" s="246"/>
      <c r="D71" s="297" t="s">
        <v>279</v>
      </c>
      <c r="E71" s="297"/>
      <c r="F71" s="216"/>
      <c r="G71" s="257" t="s">
        <v>233</v>
      </c>
      <c r="H71" s="216"/>
      <c r="I71" s="240"/>
      <c r="J71" s="216"/>
      <c r="K71" s="240"/>
      <c r="L71" s="216"/>
      <c r="M71" s="221"/>
      <c r="N71" s="220"/>
    </row>
    <row r="72" spans="1:14" ht="12.95" customHeight="1" outlineLevel="1">
      <c r="A72" s="245"/>
      <c r="B72" s="247"/>
      <c r="C72" s="235"/>
      <c r="D72" s="236"/>
      <c r="E72" s="236"/>
      <c r="F72" s="237"/>
      <c r="G72" s="237"/>
      <c r="H72" s="234"/>
      <c r="I72" s="234"/>
      <c r="J72" s="238"/>
      <c r="K72" s="234"/>
      <c r="L72" s="238"/>
      <c r="M72" s="221"/>
      <c r="N72" s="220"/>
    </row>
    <row r="73" spans="1:14" ht="95.1" customHeight="1" outlineLevel="1" collapsed="1">
      <c r="A73" s="245"/>
      <c r="B73" s="287" t="s">
        <v>300</v>
      </c>
      <c r="C73" s="246"/>
      <c r="D73" s="297" t="s">
        <v>341</v>
      </c>
      <c r="E73" s="297"/>
      <c r="F73" s="216"/>
      <c r="G73" s="257" t="s">
        <v>233</v>
      </c>
      <c r="H73" s="215"/>
      <c r="I73" s="240"/>
      <c r="J73" s="232"/>
      <c r="K73" s="240"/>
      <c r="L73" s="232"/>
      <c r="M73" s="221"/>
      <c r="N73" s="220"/>
    </row>
    <row r="74" spans="1:14" ht="12.95" customHeight="1" outlineLevel="1">
      <c r="A74" s="245"/>
      <c r="B74" s="247"/>
      <c r="C74" s="235"/>
      <c r="D74" s="236"/>
      <c r="E74" s="236"/>
      <c r="F74" s="237"/>
      <c r="G74" s="237"/>
      <c r="H74" s="234"/>
      <c r="I74" s="234"/>
      <c r="J74" s="238"/>
      <c r="K74" s="234"/>
      <c r="L74" s="238"/>
      <c r="M74" s="221"/>
      <c r="N74" s="220"/>
    </row>
    <row r="75" spans="1:14" ht="90" customHeight="1" outlineLevel="1" collapsed="1">
      <c r="A75" s="245"/>
      <c r="B75" s="287" t="s">
        <v>320</v>
      </c>
      <c r="C75" s="246"/>
      <c r="D75" s="297" t="s">
        <v>341</v>
      </c>
      <c r="E75" s="297"/>
      <c r="F75" s="216"/>
      <c r="G75" s="257" t="s">
        <v>233</v>
      </c>
      <c r="H75" s="215"/>
      <c r="I75" s="240"/>
      <c r="J75" s="232"/>
      <c r="K75" s="264"/>
      <c r="L75" s="232"/>
      <c r="M75" s="221"/>
      <c r="N75" s="220"/>
    </row>
    <row r="76" spans="1:14" ht="12.95" customHeight="1" outlineLevel="1">
      <c r="A76" s="245"/>
      <c r="B76" s="246"/>
      <c r="C76" s="246"/>
      <c r="D76" s="245"/>
      <c r="E76" s="246"/>
      <c r="F76" s="216"/>
      <c r="G76" s="215"/>
      <c r="H76" s="215"/>
      <c r="I76" s="265"/>
      <c r="J76" s="232"/>
      <c r="K76" s="223"/>
      <c r="L76" s="232"/>
      <c r="M76" s="221"/>
      <c r="N76" s="220"/>
    </row>
    <row r="77" spans="1:14" ht="35.1" customHeight="1" outlineLevel="1">
      <c r="A77" s="245"/>
      <c r="B77" s="291" t="s">
        <v>248</v>
      </c>
      <c r="C77" s="246"/>
      <c r="D77" s="297" t="s">
        <v>342</v>
      </c>
      <c r="E77" s="297"/>
      <c r="F77" s="216"/>
      <c r="G77" s="257" t="s">
        <v>233</v>
      </c>
      <c r="H77" s="216"/>
      <c r="I77" s="240"/>
      <c r="J77" s="216"/>
      <c r="K77" s="240"/>
      <c r="L77" s="216"/>
      <c r="M77" s="221"/>
      <c r="N77" s="220"/>
    </row>
    <row r="78" spans="1:14" ht="12.95" customHeight="1" outlineLevel="1">
      <c r="A78" s="245"/>
      <c r="B78" s="247"/>
      <c r="C78" s="235"/>
      <c r="D78" s="236"/>
      <c r="E78" s="236"/>
      <c r="F78" s="237"/>
      <c r="G78" s="237"/>
      <c r="H78" s="234"/>
      <c r="I78" s="234"/>
      <c r="J78" s="238"/>
      <c r="K78" s="234"/>
      <c r="L78" s="238"/>
      <c r="M78" s="221"/>
      <c r="N78" s="220"/>
    </row>
    <row r="79" spans="1:14" ht="72.95" customHeight="1" outlineLevel="1" collapsed="1">
      <c r="A79" s="245"/>
      <c r="B79" s="291" t="s">
        <v>301</v>
      </c>
      <c r="C79" s="246"/>
      <c r="D79" s="297" t="s">
        <v>343</v>
      </c>
      <c r="E79" s="297"/>
      <c r="F79" s="216"/>
      <c r="G79" s="257" t="s">
        <v>233</v>
      </c>
      <c r="H79" s="216"/>
      <c r="I79" s="240"/>
      <c r="J79" s="216"/>
      <c r="K79" s="240"/>
      <c r="L79" s="216"/>
      <c r="M79" s="221"/>
      <c r="N79" s="220"/>
    </row>
    <row r="80" spans="1:14" ht="12.95" customHeight="1" outlineLevel="1">
      <c r="A80" s="256"/>
      <c r="B80" s="247"/>
      <c r="C80" s="235"/>
      <c r="D80" s="236"/>
      <c r="E80" s="236"/>
      <c r="F80" s="237"/>
      <c r="G80" s="237"/>
      <c r="H80" s="234"/>
      <c r="I80" s="234"/>
      <c r="J80" s="238"/>
      <c r="K80" s="234"/>
      <c r="L80" s="238"/>
      <c r="M80" s="221"/>
      <c r="N80" s="220"/>
    </row>
    <row r="81" spans="1:14" ht="45.95" customHeight="1" outlineLevel="1" collapsed="1">
      <c r="A81" s="256"/>
      <c r="B81" s="291" t="s">
        <v>302</v>
      </c>
      <c r="C81" s="254"/>
      <c r="D81" s="297" t="s">
        <v>303</v>
      </c>
      <c r="E81" s="297"/>
      <c r="F81" s="216"/>
      <c r="G81" s="257" t="s">
        <v>233</v>
      </c>
      <c r="H81" s="216"/>
      <c r="I81" s="240"/>
      <c r="J81" s="216"/>
      <c r="K81" s="240"/>
      <c r="L81" s="216"/>
      <c r="M81" s="221"/>
      <c r="N81" s="220"/>
    </row>
    <row r="82" spans="1:14" ht="26.1" customHeight="1">
      <c r="A82" s="187"/>
      <c r="B82" s="295" t="s">
        <v>262</v>
      </c>
      <c r="C82" s="295"/>
      <c r="D82" s="295"/>
      <c r="E82" s="295"/>
      <c r="F82" s="295"/>
      <c r="G82" s="295"/>
      <c r="H82" s="295"/>
      <c r="I82" s="295"/>
      <c r="J82" s="295"/>
      <c r="K82" s="295"/>
      <c r="L82" s="295"/>
      <c r="M82" s="221"/>
      <c r="N82" s="220"/>
    </row>
    <row r="83" spans="1:14" ht="74.099999999999994" customHeight="1" outlineLevel="1">
      <c r="A83" s="245"/>
      <c r="B83" s="284" t="s">
        <v>273</v>
      </c>
      <c r="C83" s="245"/>
      <c r="D83" s="299" t="s">
        <v>274</v>
      </c>
      <c r="E83" s="299"/>
      <c r="F83" s="187"/>
      <c r="G83" s="257" t="s">
        <v>233</v>
      </c>
      <c r="H83" s="187"/>
      <c r="I83" s="240"/>
      <c r="J83" s="187"/>
      <c r="K83" s="240"/>
      <c r="L83" s="187"/>
      <c r="M83" s="187"/>
      <c r="N83" s="187"/>
    </row>
    <row r="84" spans="1:14" ht="12.95" customHeight="1" outlineLevel="1">
      <c r="A84" s="245"/>
      <c r="B84" s="284"/>
      <c r="C84" s="245"/>
      <c r="D84" s="299"/>
      <c r="E84" s="299"/>
      <c r="F84" s="187"/>
      <c r="G84" s="187"/>
      <c r="H84" s="187"/>
      <c r="I84" s="249"/>
      <c r="J84" s="187"/>
      <c r="K84" s="249"/>
      <c r="L84" s="187"/>
      <c r="M84" s="187"/>
      <c r="N84" s="187"/>
    </row>
    <row r="85" spans="1:14" ht="33" customHeight="1" outlineLevel="1">
      <c r="A85" s="245"/>
      <c r="B85" s="284" t="s">
        <v>249</v>
      </c>
      <c r="C85" s="245"/>
      <c r="D85" s="299"/>
      <c r="E85" s="299"/>
      <c r="F85" s="187"/>
      <c r="G85" s="257" t="s">
        <v>233</v>
      </c>
      <c r="H85" s="187"/>
      <c r="I85" s="240"/>
      <c r="J85" s="187"/>
      <c r="K85" s="264"/>
      <c r="L85" s="187"/>
      <c r="M85" s="187"/>
      <c r="N85" s="187"/>
    </row>
    <row r="86" spans="1:14" ht="12.95" customHeight="1" outlineLevel="1">
      <c r="A86" s="245"/>
      <c r="B86" s="284"/>
      <c r="C86" s="245"/>
      <c r="D86" s="299"/>
      <c r="E86" s="299"/>
      <c r="F86" s="187"/>
      <c r="G86" s="187"/>
      <c r="H86" s="187"/>
      <c r="I86" s="249"/>
      <c r="J86" s="187"/>
      <c r="K86" s="249"/>
      <c r="L86" s="187"/>
      <c r="M86" s="187"/>
      <c r="N86" s="187"/>
    </row>
    <row r="87" spans="1:14" ht="33.950000000000003" customHeight="1" outlineLevel="1">
      <c r="A87" s="245"/>
      <c r="B87" s="284" t="s">
        <v>250</v>
      </c>
      <c r="C87" s="245"/>
      <c r="D87" s="299"/>
      <c r="E87" s="299"/>
      <c r="F87" s="187"/>
      <c r="G87" s="257" t="s">
        <v>233</v>
      </c>
      <c r="H87" s="187"/>
      <c r="I87" s="240"/>
      <c r="J87" s="187"/>
      <c r="K87" s="264"/>
      <c r="L87" s="187"/>
      <c r="M87" s="187"/>
      <c r="N87" s="187"/>
    </row>
    <row r="88" spans="1:14" ht="12.95" customHeight="1" outlineLevel="1">
      <c r="A88" s="245"/>
      <c r="B88" s="284"/>
      <c r="C88" s="245"/>
      <c r="D88" s="299"/>
      <c r="E88" s="299"/>
      <c r="F88" s="187"/>
      <c r="G88" s="187"/>
      <c r="H88" s="187"/>
      <c r="I88" s="249"/>
      <c r="J88" s="187"/>
      <c r="K88" s="249"/>
      <c r="L88" s="187"/>
      <c r="M88" s="187"/>
      <c r="N88" s="187"/>
    </row>
    <row r="89" spans="1:14" ht="32.1" customHeight="1" outlineLevel="1">
      <c r="A89" s="245"/>
      <c r="B89" s="284" t="s">
        <v>251</v>
      </c>
      <c r="C89" s="245"/>
      <c r="D89" s="299"/>
      <c r="E89" s="299"/>
      <c r="F89" s="187"/>
      <c r="G89" s="257" t="s">
        <v>233</v>
      </c>
      <c r="H89" s="187"/>
      <c r="I89" s="240"/>
      <c r="J89" s="187"/>
      <c r="K89" s="264"/>
      <c r="L89" s="187"/>
      <c r="M89" s="187"/>
      <c r="N89" s="187"/>
    </row>
    <row r="90" spans="1:14" ht="12.95" customHeight="1" outlineLevel="1">
      <c r="A90" s="245"/>
      <c r="B90" s="245"/>
      <c r="C90" s="245"/>
      <c r="D90" s="299"/>
      <c r="E90" s="299"/>
      <c r="F90" s="187"/>
      <c r="G90" s="187"/>
      <c r="H90" s="187"/>
      <c r="I90" s="249"/>
      <c r="J90" s="187"/>
      <c r="K90" s="249"/>
      <c r="L90" s="187"/>
      <c r="M90" s="187"/>
      <c r="N90" s="187"/>
    </row>
    <row r="91" spans="1:14" ht="9.9499999999999993" customHeight="1" outlineLevel="1">
      <c r="A91" s="187"/>
      <c r="B91" s="247"/>
      <c r="C91" s="235"/>
      <c r="D91" s="236"/>
      <c r="E91" s="236"/>
      <c r="F91" s="237"/>
      <c r="G91" s="237"/>
      <c r="H91" s="234"/>
      <c r="I91" s="248"/>
      <c r="J91" s="238"/>
      <c r="K91" s="248"/>
      <c r="L91" s="238"/>
      <c r="M91" s="221"/>
      <c r="N91" s="220"/>
    </row>
    <row r="92" spans="1:14" ht="48" customHeight="1" outlineLevel="1">
      <c r="A92" s="245"/>
      <c r="B92" s="284" t="s">
        <v>275</v>
      </c>
      <c r="C92" s="245"/>
      <c r="D92" s="299" t="s">
        <v>274</v>
      </c>
      <c r="E92" s="299"/>
      <c r="F92" s="187"/>
      <c r="G92" s="257" t="s">
        <v>233</v>
      </c>
      <c r="H92" s="187"/>
      <c r="I92" s="240"/>
      <c r="J92" s="187"/>
      <c r="K92" s="264"/>
      <c r="L92" s="187"/>
      <c r="M92" s="187"/>
      <c r="N92" s="187"/>
    </row>
    <row r="93" spans="1:14" ht="12.95" customHeight="1" outlineLevel="1">
      <c r="A93" s="245"/>
      <c r="B93" s="284"/>
      <c r="C93" s="245"/>
      <c r="D93" s="299"/>
      <c r="E93" s="299"/>
      <c r="F93" s="187"/>
      <c r="G93" s="187"/>
      <c r="H93" s="187"/>
      <c r="I93" s="249"/>
      <c r="J93" s="187"/>
      <c r="K93" s="249"/>
      <c r="L93" s="187"/>
      <c r="M93" s="187"/>
      <c r="N93" s="187"/>
    </row>
    <row r="94" spans="1:14" ht="26.1" customHeight="1" outlineLevel="1">
      <c r="A94" s="245"/>
      <c r="B94" s="284" t="s">
        <v>252</v>
      </c>
      <c r="C94" s="245"/>
      <c r="D94" s="299"/>
      <c r="E94" s="299"/>
      <c r="F94" s="187"/>
      <c r="G94" s="257" t="s">
        <v>233</v>
      </c>
      <c r="H94" s="187"/>
      <c r="I94" s="240"/>
      <c r="J94" s="187"/>
      <c r="K94" s="264"/>
      <c r="L94" s="187"/>
      <c r="M94" s="187"/>
      <c r="N94" s="187"/>
    </row>
    <row r="95" spans="1:14" ht="12.95" customHeight="1" outlineLevel="1">
      <c r="A95" s="245"/>
      <c r="B95" s="284"/>
      <c r="C95" s="245"/>
      <c r="D95" s="299"/>
      <c r="E95" s="299"/>
      <c r="F95" s="187"/>
      <c r="G95" s="187"/>
      <c r="H95" s="187"/>
      <c r="I95" s="249"/>
      <c r="J95" s="187"/>
      <c r="K95" s="249"/>
      <c r="L95" s="187"/>
      <c r="M95" s="187"/>
      <c r="N95" s="187"/>
    </row>
    <row r="96" spans="1:14" ht="36" customHeight="1" outlineLevel="1">
      <c r="A96" s="245"/>
      <c r="B96" s="284" t="s">
        <v>253</v>
      </c>
      <c r="C96" s="245"/>
      <c r="D96" s="299"/>
      <c r="E96" s="299"/>
      <c r="F96" s="187"/>
      <c r="G96" s="257" t="s">
        <v>233</v>
      </c>
      <c r="H96" s="187"/>
      <c r="I96" s="240"/>
      <c r="J96" s="187"/>
      <c r="K96" s="264"/>
      <c r="L96" s="187"/>
      <c r="M96" s="187"/>
      <c r="N96" s="187"/>
    </row>
    <row r="97" spans="1:14" ht="12.95" customHeight="1" outlineLevel="1">
      <c r="A97" s="245"/>
      <c r="B97" s="284"/>
      <c r="C97" s="245"/>
      <c r="D97" s="299"/>
      <c r="E97" s="299"/>
      <c r="F97" s="187"/>
      <c r="G97" s="187"/>
      <c r="H97" s="187"/>
      <c r="I97" s="249"/>
      <c r="J97" s="187"/>
      <c r="K97" s="249"/>
      <c r="L97" s="187"/>
      <c r="M97" s="187"/>
      <c r="N97" s="187"/>
    </row>
    <row r="98" spans="1:14" ht="36" customHeight="1" outlineLevel="1">
      <c r="A98" s="245"/>
      <c r="B98" s="284" t="s">
        <v>254</v>
      </c>
      <c r="C98" s="245"/>
      <c r="D98" s="299"/>
      <c r="E98" s="299"/>
      <c r="F98" s="187"/>
      <c r="G98" s="257" t="s">
        <v>233</v>
      </c>
      <c r="H98" s="187"/>
      <c r="I98" s="240"/>
      <c r="J98" s="187"/>
      <c r="K98" s="264"/>
      <c r="L98" s="187"/>
      <c r="M98" s="187"/>
      <c r="N98" s="187"/>
    </row>
    <row r="99" spans="1:14" ht="12.95" customHeight="1" outlineLevel="1">
      <c r="A99" s="245"/>
      <c r="B99" s="284"/>
      <c r="C99" s="245"/>
      <c r="D99" s="299"/>
      <c r="E99" s="299"/>
      <c r="F99" s="187"/>
      <c r="G99" s="187"/>
      <c r="H99" s="187"/>
      <c r="I99" s="249"/>
      <c r="J99" s="187"/>
      <c r="K99" s="249"/>
      <c r="L99" s="187"/>
      <c r="M99" s="187"/>
      <c r="N99" s="187"/>
    </row>
    <row r="100" spans="1:14" ht="33.950000000000003" customHeight="1" outlineLevel="1">
      <c r="A100" s="245"/>
      <c r="B100" s="284" t="s">
        <v>255</v>
      </c>
      <c r="C100" s="245"/>
      <c r="D100" s="299"/>
      <c r="E100" s="299"/>
      <c r="F100" s="187"/>
      <c r="G100" s="257" t="s">
        <v>233</v>
      </c>
      <c r="H100" s="187"/>
      <c r="I100" s="240"/>
      <c r="J100" s="187"/>
      <c r="K100" s="264"/>
      <c r="L100" s="187"/>
      <c r="M100" s="187"/>
      <c r="N100" s="187"/>
    </row>
    <row r="101" spans="1:14" ht="12.95" customHeight="1" outlineLevel="1">
      <c r="A101" s="245"/>
      <c r="B101" s="284"/>
      <c r="C101" s="245"/>
      <c r="D101" s="299"/>
      <c r="E101" s="299"/>
      <c r="F101" s="187"/>
      <c r="G101" s="187"/>
      <c r="H101" s="187"/>
      <c r="I101" s="249"/>
      <c r="J101" s="187"/>
      <c r="K101" s="249"/>
      <c r="L101" s="187"/>
      <c r="M101" s="187"/>
      <c r="N101" s="187"/>
    </row>
    <row r="102" spans="1:14" ht="36" customHeight="1" outlineLevel="1">
      <c r="A102" s="245"/>
      <c r="B102" s="284" t="s">
        <v>256</v>
      </c>
      <c r="C102" s="245"/>
      <c r="D102" s="299"/>
      <c r="E102" s="299"/>
      <c r="F102" s="187"/>
      <c r="G102" s="257" t="s">
        <v>233</v>
      </c>
      <c r="H102" s="187"/>
      <c r="I102" s="240"/>
      <c r="J102" s="187"/>
      <c r="K102" s="264"/>
      <c r="L102" s="187"/>
      <c r="M102" s="187"/>
      <c r="N102" s="187"/>
    </row>
    <row r="103" spans="1:14" ht="12.95" customHeight="1" outlineLevel="1">
      <c r="A103" s="245"/>
      <c r="B103" s="284"/>
      <c r="C103" s="245"/>
      <c r="D103" s="299"/>
      <c r="E103" s="299"/>
      <c r="F103" s="187"/>
      <c r="G103" s="187"/>
      <c r="H103" s="187"/>
      <c r="I103" s="249"/>
      <c r="J103" s="187"/>
      <c r="K103" s="249"/>
      <c r="L103" s="187"/>
      <c r="M103" s="187"/>
      <c r="N103" s="187"/>
    </row>
    <row r="104" spans="1:14" ht="33" customHeight="1" outlineLevel="1">
      <c r="A104" s="245"/>
      <c r="B104" s="284" t="s">
        <v>257</v>
      </c>
      <c r="C104" s="245"/>
      <c r="D104" s="299"/>
      <c r="E104" s="299"/>
      <c r="F104" s="187"/>
      <c r="G104" s="257" t="s">
        <v>233</v>
      </c>
      <c r="H104" s="187"/>
      <c r="I104" s="240"/>
      <c r="J104" s="187"/>
      <c r="K104" s="264"/>
      <c r="L104" s="187"/>
      <c r="M104" s="187"/>
      <c r="N104" s="187"/>
    </row>
    <row r="105" spans="1:14" ht="12.95" customHeight="1" outlineLevel="1">
      <c r="A105" s="245"/>
      <c r="B105" s="284"/>
      <c r="C105" s="245"/>
      <c r="D105" s="299"/>
      <c r="E105" s="299"/>
      <c r="F105" s="187"/>
      <c r="G105" s="187"/>
      <c r="H105" s="187"/>
      <c r="I105" s="249"/>
      <c r="J105" s="187"/>
      <c r="K105" s="249"/>
      <c r="L105" s="187"/>
      <c r="M105" s="187"/>
      <c r="N105" s="187"/>
    </row>
    <row r="106" spans="1:14" ht="39" customHeight="1" outlineLevel="1">
      <c r="A106" s="245"/>
      <c r="B106" s="284" t="s">
        <v>258</v>
      </c>
      <c r="C106" s="245"/>
      <c r="D106" s="299"/>
      <c r="E106" s="299"/>
      <c r="F106" s="187"/>
      <c r="G106" s="257" t="s">
        <v>233</v>
      </c>
      <c r="H106" s="187"/>
      <c r="I106" s="240"/>
      <c r="J106" s="187"/>
      <c r="K106" s="264"/>
      <c r="L106" s="187"/>
      <c r="M106" s="187"/>
      <c r="N106" s="187"/>
    </row>
    <row r="107" spans="1:14" ht="12.95" customHeight="1" outlineLevel="1">
      <c r="A107" s="245"/>
      <c r="B107" s="284"/>
      <c r="C107" s="245"/>
      <c r="D107" s="299"/>
      <c r="E107" s="299"/>
      <c r="F107" s="187"/>
      <c r="G107" s="187"/>
      <c r="H107" s="187"/>
      <c r="I107" s="249"/>
      <c r="J107" s="187"/>
      <c r="K107" s="249"/>
      <c r="L107" s="187"/>
      <c r="M107" s="187"/>
      <c r="N107" s="187"/>
    </row>
    <row r="108" spans="1:14" ht="36" customHeight="1" outlineLevel="1">
      <c r="A108" s="245"/>
      <c r="B108" s="284" t="s">
        <v>259</v>
      </c>
      <c r="C108" s="245"/>
      <c r="D108" s="299"/>
      <c r="E108" s="299"/>
      <c r="F108" s="187"/>
      <c r="G108" s="257" t="s">
        <v>233</v>
      </c>
      <c r="H108" s="187"/>
      <c r="I108" s="240"/>
      <c r="J108" s="187"/>
      <c r="K108" s="264"/>
      <c r="L108" s="187"/>
      <c r="M108" s="187"/>
      <c r="N108" s="187"/>
    </row>
    <row r="109" spans="1:14" ht="9.9499999999999993" customHeight="1" outlineLevel="1">
      <c r="A109" s="187"/>
      <c r="B109" s="247"/>
      <c r="C109" s="235"/>
      <c r="D109" s="236"/>
      <c r="E109" s="236"/>
      <c r="F109" s="237"/>
      <c r="G109" s="237"/>
      <c r="H109" s="234"/>
      <c r="I109" s="248"/>
      <c r="J109" s="238"/>
      <c r="K109" s="248"/>
      <c r="L109" s="238"/>
      <c r="M109" s="221"/>
      <c r="N109" s="220"/>
    </row>
    <row r="110" spans="1:14" ht="33.950000000000003" customHeight="1" outlineLevel="1">
      <c r="A110" s="244"/>
      <c r="B110" s="287" t="s">
        <v>241</v>
      </c>
      <c r="C110" s="224"/>
      <c r="D110" s="298" t="s">
        <v>284</v>
      </c>
      <c r="E110" s="298"/>
      <c r="F110" s="214"/>
      <c r="G110" s="257" t="s">
        <v>233</v>
      </c>
      <c r="H110" s="226"/>
      <c r="I110" s="241"/>
      <c r="J110" s="215"/>
      <c r="K110" s="264"/>
      <c r="L110" s="215"/>
      <c r="M110" s="221"/>
      <c r="N110" s="220"/>
    </row>
    <row r="111" spans="1:14" ht="9.9499999999999993" customHeight="1" outlineLevel="1">
      <c r="A111" s="187"/>
      <c r="B111" s="234"/>
      <c r="C111" s="235"/>
      <c r="D111" s="237"/>
      <c r="E111" s="237"/>
      <c r="F111" s="237"/>
      <c r="G111" s="234"/>
      <c r="H111" s="234"/>
      <c r="I111" s="248"/>
      <c r="J111" s="238"/>
      <c r="K111" s="248"/>
      <c r="L111" s="238"/>
      <c r="M111" s="221"/>
      <c r="N111" s="220"/>
    </row>
    <row r="112" spans="1:14" ht="26.1" customHeight="1">
      <c r="A112" s="187"/>
      <c r="B112" s="295" t="s">
        <v>280</v>
      </c>
      <c r="C112" s="295"/>
      <c r="D112" s="295"/>
      <c r="E112" s="295"/>
      <c r="F112" s="295"/>
      <c r="G112" s="295"/>
      <c r="H112" s="295"/>
      <c r="I112" s="295"/>
      <c r="J112" s="295"/>
      <c r="K112" s="295"/>
      <c r="L112" s="295"/>
      <c r="M112" s="221"/>
      <c r="N112" s="220"/>
    </row>
    <row r="113" spans="1:14" ht="9.9499999999999993" hidden="1" customHeight="1">
      <c r="A113" s="187"/>
      <c r="B113" s="216"/>
      <c r="C113" s="222"/>
      <c r="D113" s="216"/>
      <c r="E113" s="216"/>
      <c r="F113" s="216"/>
      <c r="G113" s="216"/>
      <c r="H113" s="216"/>
      <c r="I113" s="216"/>
      <c r="J113" s="215"/>
      <c r="K113" s="216"/>
      <c r="L113" s="215"/>
      <c r="M113" s="221"/>
      <c r="N113" s="220"/>
    </row>
    <row r="114" spans="1:14" ht="41.1" customHeight="1" outlineLevel="1">
      <c r="A114" s="252"/>
      <c r="B114" s="253" t="s">
        <v>281</v>
      </c>
      <c r="C114" s="224"/>
      <c r="D114" s="296" t="s">
        <v>282</v>
      </c>
      <c r="E114" s="296"/>
      <c r="F114" s="214"/>
      <c r="G114" s="257" t="s">
        <v>233</v>
      </c>
      <c r="H114" s="226"/>
      <c r="I114" s="261"/>
      <c r="J114" s="215"/>
      <c r="K114" s="241"/>
      <c r="L114" s="215"/>
      <c r="M114" s="221"/>
      <c r="N114" s="220"/>
    </row>
    <row r="115" spans="1:14" ht="9.9499999999999993" customHeight="1" outlineLevel="1">
      <c r="A115" s="187"/>
      <c r="B115" s="234"/>
      <c r="C115" s="235"/>
      <c r="D115" s="237"/>
      <c r="E115" s="237"/>
      <c r="F115" s="237"/>
      <c r="G115" s="234"/>
      <c r="H115" s="234"/>
      <c r="I115" s="248"/>
      <c r="J115" s="238"/>
      <c r="K115" s="248"/>
      <c r="L115" s="238"/>
      <c r="M115" s="221"/>
      <c r="N115" s="220"/>
    </row>
    <row r="117" spans="1:14" ht="26.25">
      <c r="F117" s="260" t="s">
        <v>327</v>
      </c>
      <c r="G117" s="289"/>
    </row>
    <row r="118" spans="1:14" ht="26.25">
      <c r="F118" s="260" t="s">
        <v>328</v>
      </c>
      <c r="G118" s="288"/>
    </row>
    <row r="119" spans="1:14" ht="26.25">
      <c r="F119" s="260" t="s">
        <v>329</v>
      </c>
      <c r="G119" s="293"/>
    </row>
    <row r="120" spans="1:14" ht="21.95" customHeight="1"/>
    <row r="225" spans="4:4">
      <c r="D225" s="207" t="s">
        <v>233</v>
      </c>
    </row>
    <row r="226" spans="4:4">
      <c r="D226" s="207" t="s">
        <v>263</v>
      </c>
    </row>
    <row r="227" spans="4:4">
      <c r="D227" s="207" t="s">
        <v>264</v>
      </c>
    </row>
    <row r="228" spans="4:4">
      <c r="D228" s="207" t="s">
        <v>344</v>
      </c>
    </row>
    <row r="246" spans="3:3">
      <c r="C246" s="217"/>
    </row>
    <row r="247" spans="3:3">
      <c r="C247" s="217"/>
    </row>
    <row r="248" spans="3:3">
      <c r="C248" s="217"/>
    </row>
    <row r="249" spans="3:3">
      <c r="C249" s="217"/>
    </row>
    <row r="250" spans="3:3">
      <c r="C250" s="217"/>
    </row>
    <row r="251" spans="3:3">
      <c r="C251" s="217"/>
    </row>
    <row r="252" spans="3:3">
      <c r="C252" s="217"/>
    </row>
    <row r="253" spans="3:3">
      <c r="C253" s="217"/>
    </row>
    <row r="254" spans="3:3">
      <c r="C254" s="217"/>
    </row>
    <row r="255" spans="3:3">
      <c r="C255" s="217"/>
    </row>
    <row r="256" spans="3:3">
      <c r="C256" s="217"/>
    </row>
  </sheetData>
  <mergeCells count="58">
    <mergeCell ref="G48:G49"/>
    <mergeCell ref="I48:I49"/>
    <mergeCell ref="D48:E49"/>
    <mergeCell ref="D55:E55"/>
    <mergeCell ref="D67:E67"/>
    <mergeCell ref="D51:E51"/>
    <mergeCell ref="D53:E53"/>
    <mergeCell ref="B56:L56"/>
    <mergeCell ref="B66:L66"/>
    <mergeCell ref="D57:E57"/>
    <mergeCell ref="D59:E59"/>
    <mergeCell ref="D61:E61"/>
    <mergeCell ref="D63:E63"/>
    <mergeCell ref="D44:E44"/>
    <mergeCell ref="D46:E46"/>
    <mergeCell ref="D41:E41"/>
    <mergeCell ref="D27:E27"/>
    <mergeCell ref="D81:E81"/>
    <mergeCell ref="D37:E37"/>
    <mergeCell ref="B2:L2"/>
    <mergeCell ref="B7:L7"/>
    <mergeCell ref="D15:E15"/>
    <mergeCell ref="D23:E23"/>
    <mergeCell ref="D39:E39"/>
    <mergeCell ref="D11:E11"/>
    <mergeCell ref="B27:B29"/>
    <mergeCell ref="B17:B21"/>
    <mergeCell ref="A9:A11"/>
    <mergeCell ref="A16:A21"/>
    <mergeCell ref="A27:A29"/>
    <mergeCell ref="D31:E31"/>
    <mergeCell ref="E3:J3"/>
    <mergeCell ref="E4:J4"/>
    <mergeCell ref="E5:J5"/>
    <mergeCell ref="D9:E9"/>
    <mergeCell ref="B10:L10"/>
    <mergeCell ref="D29:E29"/>
    <mergeCell ref="D13:E13"/>
    <mergeCell ref="D25:E25"/>
    <mergeCell ref="D17:E17"/>
    <mergeCell ref="D19:E19"/>
    <mergeCell ref="D21:E21"/>
    <mergeCell ref="B112:L112"/>
    <mergeCell ref="D114:E114"/>
    <mergeCell ref="D33:E33"/>
    <mergeCell ref="D35:E35"/>
    <mergeCell ref="D110:E110"/>
    <mergeCell ref="B82:L82"/>
    <mergeCell ref="D71:E71"/>
    <mergeCell ref="D73:E73"/>
    <mergeCell ref="D92:E108"/>
    <mergeCell ref="D83:E90"/>
    <mergeCell ref="D75:E75"/>
    <mergeCell ref="D77:E77"/>
    <mergeCell ref="D79:E79"/>
    <mergeCell ref="D69:E69"/>
    <mergeCell ref="B43:L43"/>
    <mergeCell ref="D65:E65"/>
  </mergeCells>
  <phoneticPr fontId="5" type="noConversion"/>
  <conditionalFormatting sqref="G11 G13">
    <cfRule type="containsText" dxfId="215" priority="893" operator="containsText" text="Ongoing">
      <formula>NOT(ISERROR(SEARCH("Ongoing",G11)))</formula>
    </cfRule>
    <cfRule type="containsText" dxfId="214" priority="894" operator="containsText" text="Pending">
      <formula>NOT(ISERROR(SEARCH("Pending",G11)))</formula>
    </cfRule>
    <cfRule type="containsText" dxfId="213" priority="895" operator="containsText" text="OK">
      <formula>NOT(ISERROR(SEARCH("OK",G11)))</formula>
    </cfRule>
    <cfRule type="containsText" dxfId="212" priority="896" operator="containsText" text="Select here">
      <formula>NOT(ISERROR(SEARCH("Select here",G11)))</formula>
    </cfRule>
  </conditionalFormatting>
  <conditionalFormatting sqref="G48">
    <cfRule type="containsText" dxfId="211" priority="669" operator="containsText" text="Incomplete">
      <formula>NOT(ISERROR(SEARCH("Incomplete",G48)))</formula>
    </cfRule>
    <cfRule type="containsText" dxfId="210" priority="670" operator="containsText" text="Pending">
      <formula>NOT(ISERROR(SEARCH("Pending",G48)))</formula>
    </cfRule>
    <cfRule type="containsText" dxfId="209" priority="671" operator="containsText" text="OK">
      <formula>NOT(ISERROR(SEARCH("OK",G48)))</formula>
    </cfRule>
    <cfRule type="containsText" dxfId="208" priority="672" operator="containsText" text="Select here">
      <formula>NOT(ISERROR(SEARCH("Select here",G48)))</formula>
    </cfRule>
  </conditionalFormatting>
  <conditionalFormatting sqref="G41">
    <cfRule type="containsText" dxfId="207" priority="645" operator="containsText" text="Incomplete">
      <formula>NOT(ISERROR(SEARCH("Incomplete",G41)))</formula>
    </cfRule>
    <cfRule type="containsText" dxfId="206" priority="646" operator="containsText" text="Pending">
      <formula>NOT(ISERROR(SEARCH("Pending",G41)))</formula>
    </cfRule>
    <cfRule type="containsText" dxfId="205" priority="647" operator="containsText" text="OK">
      <formula>NOT(ISERROR(SEARCH("OK",G41)))</formula>
    </cfRule>
    <cfRule type="containsText" dxfId="204" priority="648" operator="containsText" text="Select here">
      <formula>NOT(ISERROR(SEARCH("Select here",G41)))</formula>
    </cfRule>
  </conditionalFormatting>
  <conditionalFormatting sqref="G31">
    <cfRule type="containsText" dxfId="203" priority="233" operator="containsText" text="Ongoing">
      <formula>NOT(ISERROR(SEARCH("Ongoing",G31)))</formula>
    </cfRule>
    <cfRule type="containsText" dxfId="202" priority="234" operator="containsText" text="Pending">
      <formula>NOT(ISERROR(SEARCH("Pending",G31)))</formula>
    </cfRule>
    <cfRule type="containsText" dxfId="201" priority="235" operator="containsText" text="OK">
      <formula>NOT(ISERROR(SEARCH("OK",G31)))</formula>
    </cfRule>
    <cfRule type="containsText" dxfId="200" priority="236" operator="containsText" text="Select here">
      <formula>NOT(ISERROR(SEARCH("Select here",G31)))</formula>
    </cfRule>
  </conditionalFormatting>
  <conditionalFormatting sqref="G33">
    <cfRule type="containsText" dxfId="199" priority="213" operator="containsText" text="Ongoing">
      <formula>NOT(ISERROR(SEARCH("Ongoing",G33)))</formula>
    </cfRule>
    <cfRule type="containsText" dxfId="198" priority="214" operator="containsText" text="Pending">
      <formula>NOT(ISERROR(SEARCH("Pending",G33)))</formula>
    </cfRule>
    <cfRule type="containsText" dxfId="197" priority="215" operator="containsText" text="OK">
      <formula>NOT(ISERROR(SEARCH("OK",G33)))</formula>
    </cfRule>
    <cfRule type="containsText" dxfId="196" priority="216" operator="containsText" text="Select here">
      <formula>NOT(ISERROR(SEARCH("Select here",G33)))</formula>
    </cfRule>
  </conditionalFormatting>
  <conditionalFormatting sqref="G35">
    <cfRule type="containsText" dxfId="195" priority="209" operator="containsText" text="Ongoing">
      <formula>NOT(ISERROR(SEARCH("Ongoing",G35)))</formula>
    </cfRule>
    <cfRule type="containsText" dxfId="194" priority="210" operator="containsText" text="Pending">
      <formula>NOT(ISERROR(SEARCH("Pending",G35)))</formula>
    </cfRule>
    <cfRule type="containsText" dxfId="193" priority="211" operator="containsText" text="OK">
      <formula>NOT(ISERROR(SEARCH("OK",G35)))</formula>
    </cfRule>
    <cfRule type="containsText" dxfId="192" priority="212" operator="containsText" text="Select here">
      <formula>NOT(ISERROR(SEARCH("Select here",G35)))</formula>
    </cfRule>
  </conditionalFormatting>
  <conditionalFormatting sqref="G37">
    <cfRule type="containsText" dxfId="191" priority="205" operator="containsText" text="Ongoing">
      <formula>NOT(ISERROR(SEARCH("Ongoing",G37)))</formula>
    </cfRule>
    <cfRule type="containsText" dxfId="190" priority="206" operator="containsText" text="Pending">
      <formula>NOT(ISERROR(SEARCH("Pending",G37)))</formula>
    </cfRule>
    <cfRule type="containsText" dxfId="189" priority="207" operator="containsText" text="OK">
      <formula>NOT(ISERROR(SEARCH("OK",G37)))</formula>
    </cfRule>
    <cfRule type="containsText" dxfId="188" priority="208" operator="containsText" text="Select here">
      <formula>NOT(ISERROR(SEARCH("Select here",G37)))</formula>
    </cfRule>
  </conditionalFormatting>
  <conditionalFormatting sqref="G51">
    <cfRule type="containsText" dxfId="187" priority="189" operator="containsText" text="Ongoing">
      <formula>NOT(ISERROR(SEARCH("Ongoing",G51)))</formula>
    </cfRule>
    <cfRule type="containsText" dxfId="186" priority="190" operator="containsText" text="Pending">
      <formula>NOT(ISERROR(SEARCH("Pending",G51)))</formula>
    </cfRule>
    <cfRule type="containsText" dxfId="185" priority="191" operator="containsText" text="OK">
      <formula>NOT(ISERROR(SEARCH("OK",G51)))</formula>
    </cfRule>
    <cfRule type="containsText" dxfId="184" priority="192" operator="containsText" text="Select here">
      <formula>NOT(ISERROR(SEARCH("Select here",G51)))</formula>
    </cfRule>
  </conditionalFormatting>
  <conditionalFormatting sqref="G53">
    <cfRule type="containsText" dxfId="183" priority="185" operator="containsText" text="Ongoing">
      <formula>NOT(ISERROR(SEARCH("Ongoing",G53)))</formula>
    </cfRule>
    <cfRule type="containsText" dxfId="182" priority="186" operator="containsText" text="Pending">
      <formula>NOT(ISERROR(SEARCH("Pending",G53)))</formula>
    </cfRule>
    <cfRule type="containsText" dxfId="181" priority="187" operator="containsText" text="OK">
      <formula>NOT(ISERROR(SEARCH("OK",G53)))</formula>
    </cfRule>
    <cfRule type="containsText" dxfId="180" priority="188" operator="containsText" text="Select here">
      <formula>NOT(ISERROR(SEARCH("Select here",G53)))</formula>
    </cfRule>
  </conditionalFormatting>
  <conditionalFormatting sqref="G55">
    <cfRule type="containsText" dxfId="179" priority="181" operator="containsText" text="Ongoing">
      <formula>NOT(ISERROR(SEARCH("Ongoing",G55)))</formula>
    </cfRule>
    <cfRule type="containsText" dxfId="178" priority="182" operator="containsText" text="Pending">
      <formula>NOT(ISERROR(SEARCH("Pending",G55)))</formula>
    </cfRule>
    <cfRule type="containsText" dxfId="177" priority="183" operator="containsText" text="OK">
      <formula>NOT(ISERROR(SEARCH("OK",G55)))</formula>
    </cfRule>
    <cfRule type="containsText" dxfId="176" priority="184" operator="containsText" text="Select here">
      <formula>NOT(ISERROR(SEARCH("Select here",G55)))</formula>
    </cfRule>
  </conditionalFormatting>
  <conditionalFormatting sqref="G61">
    <cfRule type="containsText" dxfId="175" priority="169" operator="containsText" text="Ongoing">
      <formula>NOT(ISERROR(SEARCH("Ongoing",G61)))</formula>
    </cfRule>
    <cfRule type="containsText" dxfId="174" priority="170" operator="containsText" text="Pending">
      <formula>NOT(ISERROR(SEARCH("Pending",G61)))</formula>
    </cfRule>
    <cfRule type="containsText" dxfId="173" priority="171" operator="containsText" text="OK">
      <formula>NOT(ISERROR(SEARCH("OK",G61)))</formula>
    </cfRule>
    <cfRule type="containsText" dxfId="172" priority="172" operator="containsText" text="Select here">
      <formula>NOT(ISERROR(SEARCH("Select here",G61)))</formula>
    </cfRule>
  </conditionalFormatting>
  <conditionalFormatting sqref="G63">
    <cfRule type="containsText" dxfId="171" priority="165" operator="containsText" text="Ongoing">
      <formula>NOT(ISERROR(SEARCH("Ongoing",G63)))</formula>
    </cfRule>
    <cfRule type="containsText" dxfId="170" priority="166" operator="containsText" text="Pending">
      <formula>NOT(ISERROR(SEARCH("Pending",G63)))</formula>
    </cfRule>
    <cfRule type="containsText" dxfId="169" priority="167" operator="containsText" text="OK">
      <formula>NOT(ISERROR(SEARCH("OK",G63)))</formula>
    </cfRule>
    <cfRule type="containsText" dxfId="168" priority="168" operator="containsText" text="Select here">
      <formula>NOT(ISERROR(SEARCH("Select here",G63)))</formula>
    </cfRule>
  </conditionalFormatting>
  <conditionalFormatting sqref="G65">
    <cfRule type="containsText" dxfId="167" priority="161" operator="containsText" text="Ongoing">
      <formula>NOT(ISERROR(SEARCH("Ongoing",G65)))</formula>
    </cfRule>
    <cfRule type="containsText" dxfId="166" priority="162" operator="containsText" text="Pending">
      <formula>NOT(ISERROR(SEARCH("Pending",G65)))</formula>
    </cfRule>
    <cfRule type="containsText" dxfId="165" priority="163" operator="containsText" text="OK">
      <formula>NOT(ISERROR(SEARCH("OK",G65)))</formula>
    </cfRule>
    <cfRule type="containsText" dxfId="164" priority="164" operator="containsText" text="Select here">
      <formula>NOT(ISERROR(SEARCH("Select here",G65)))</formula>
    </cfRule>
  </conditionalFormatting>
  <conditionalFormatting sqref="G71">
    <cfRule type="containsText" dxfId="163" priority="149" operator="containsText" text="Ongoing">
      <formula>NOT(ISERROR(SEARCH("Ongoing",G71)))</formula>
    </cfRule>
    <cfRule type="containsText" dxfId="162" priority="150" operator="containsText" text="Pending">
      <formula>NOT(ISERROR(SEARCH("Pending",G71)))</formula>
    </cfRule>
    <cfRule type="containsText" dxfId="161" priority="151" operator="containsText" text="OK">
      <formula>NOT(ISERROR(SEARCH("OK",G71)))</formula>
    </cfRule>
    <cfRule type="containsText" dxfId="160" priority="152" operator="containsText" text="Select here">
      <formula>NOT(ISERROR(SEARCH("Select here",G71)))</formula>
    </cfRule>
  </conditionalFormatting>
  <conditionalFormatting sqref="G77">
    <cfRule type="containsText" dxfId="159" priority="137" operator="containsText" text="Ongoing">
      <formula>NOT(ISERROR(SEARCH("Ongoing",G77)))</formula>
    </cfRule>
    <cfRule type="containsText" dxfId="158" priority="138" operator="containsText" text="Pending">
      <formula>NOT(ISERROR(SEARCH("Pending",G77)))</formula>
    </cfRule>
    <cfRule type="containsText" dxfId="157" priority="139" operator="containsText" text="OK">
      <formula>NOT(ISERROR(SEARCH("OK",G77)))</formula>
    </cfRule>
    <cfRule type="containsText" dxfId="156" priority="140" operator="containsText" text="Select here">
      <formula>NOT(ISERROR(SEARCH("Select here",G77)))</formula>
    </cfRule>
  </conditionalFormatting>
  <conditionalFormatting sqref="G79">
    <cfRule type="containsText" dxfId="155" priority="133" operator="containsText" text="Ongoing">
      <formula>NOT(ISERROR(SEARCH("Ongoing",G79)))</formula>
    </cfRule>
    <cfRule type="containsText" dxfId="154" priority="134" operator="containsText" text="Pending">
      <formula>NOT(ISERROR(SEARCH("Pending",G79)))</formula>
    </cfRule>
    <cfRule type="containsText" dxfId="153" priority="135" operator="containsText" text="OK">
      <formula>NOT(ISERROR(SEARCH("OK",G79)))</formula>
    </cfRule>
    <cfRule type="containsText" dxfId="152" priority="136" operator="containsText" text="Select here">
      <formula>NOT(ISERROR(SEARCH("Select here",G79)))</formula>
    </cfRule>
  </conditionalFormatting>
  <conditionalFormatting sqref="G81">
    <cfRule type="containsText" dxfId="151" priority="129" operator="containsText" text="Ongoing">
      <formula>NOT(ISERROR(SEARCH("Ongoing",G81)))</formula>
    </cfRule>
    <cfRule type="containsText" dxfId="150" priority="130" operator="containsText" text="Pending">
      <formula>NOT(ISERROR(SEARCH("Pending",G81)))</formula>
    </cfRule>
    <cfRule type="containsText" dxfId="149" priority="131" operator="containsText" text="OK">
      <formula>NOT(ISERROR(SEARCH("OK",G81)))</formula>
    </cfRule>
    <cfRule type="containsText" dxfId="148" priority="132" operator="containsText" text="Select here">
      <formula>NOT(ISERROR(SEARCH("Select here",G81)))</formula>
    </cfRule>
  </conditionalFormatting>
  <conditionalFormatting sqref="G114">
    <cfRule type="containsText" dxfId="147" priority="125" operator="containsText" text="Ongoing">
      <formula>NOT(ISERROR(SEARCH("Ongoing",G114)))</formula>
    </cfRule>
    <cfRule type="containsText" dxfId="146" priority="126" operator="containsText" text="Pending">
      <formula>NOT(ISERROR(SEARCH("Pending",G114)))</formula>
    </cfRule>
    <cfRule type="containsText" dxfId="145" priority="127" operator="containsText" text="OK">
      <formula>NOT(ISERROR(SEARCH("OK",G114)))</formula>
    </cfRule>
    <cfRule type="containsText" dxfId="144" priority="128" operator="containsText" text="Select here">
      <formula>NOT(ISERROR(SEARCH("Select here",G114)))</formula>
    </cfRule>
  </conditionalFormatting>
  <conditionalFormatting sqref="G15">
    <cfRule type="containsText" dxfId="143" priority="121" operator="containsText" text="Ongoing">
      <formula>NOT(ISERROR(SEARCH("Ongoing",G15)))</formula>
    </cfRule>
    <cfRule type="containsText" dxfId="142" priority="122" operator="containsText" text="Pending">
      <formula>NOT(ISERROR(SEARCH("Pending",G15)))</formula>
    </cfRule>
    <cfRule type="containsText" dxfId="141" priority="123" operator="containsText" text="OK">
      <formula>NOT(ISERROR(SEARCH("OK",G15)))</formula>
    </cfRule>
    <cfRule type="containsText" dxfId="140" priority="124" operator="containsText" text="Select here">
      <formula>NOT(ISERROR(SEARCH("Select here",G15)))</formula>
    </cfRule>
  </conditionalFormatting>
  <conditionalFormatting sqref="G17">
    <cfRule type="containsText" dxfId="139" priority="117" operator="containsText" text="Ongoing">
      <formula>NOT(ISERROR(SEARCH("Ongoing",G17)))</formula>
    </cfRule>
    <cfRule type="containsText" dxfId="138" priority="118" operator="containsText" text="Pending">
      <formula>NOT(ISERROR(SEARCH("Pending",G17)))</formula>
    </cfRule>
    <cfRule type="containsText" dxfId="137" priority="119" operator="containsText" text="OK">
      <formula>NOT(ISERROR(SEARCH("OK",G17)))</formula>
    </cfRule>
    <cfRule type="containsText" dxfId="136" priority="120" operator="containsText" text="Select here">
      <formula>NOT(ISERROR(SEARCH("Select here",G17)))</formula>
    </cfRule>
  </conditionalFormatting>
  <conditionalFormatting sqref="G19">
    <cfRule type="containsText" dxfId="135" priority="113" operator="containsText" text="Ongoing">
      <formula>NOT(ISERROR(SEARCH("Ongoing",G19)))</formula>
    </cfRule>
    <cfRule type="containsText" dxfId="134" priority="114" operator="containsText" text="Pending">
      <formula>NOT(ISERROR(SEARCH("Pending",G19)))</formula>
    </cfRule>
    <cfRule type="containsText" dxfId="133" priority="115" operator="containsText" text="OK">
      <formula>NOT(ISERROR(SEARCH("OK",G19)))</formula>
    </cfRule>
    <cfRule type="containsText" dxfId="132" priority="116" operator="containsText" text="Select here">
      <formula>NOT(ISERROR(SEARCH("Select here",G19)))</formula>
    </cfRule>
  </conditionalFormatting>
  <conditionalFormatting sqref="G21">
    <cfRule type="containsText" dxfId="131" priority="109" operator="containsText" text="Ongoing">
      <formula>NOT(ISERROR(SEARCH("Ongoing",G21)))</formula>
    </cfRule>
    <cfRule type="containsText" dxfId="130" priority="110" operator="containsText" text="Pending">
      <formula>NOT(ISERROR(SEARCH("Pending",G21)))</formula>
    </cfRule>
    <cfRule type="containsText" dxfId="129" priority="111" operator="containsText" text="OK">
      <formula>NOT(ISERROR(SEARCH("OK",G21)))</formula>
    </cfRule>
    <cfRule type="containsText" dxfId="128" priority="112" operator="containsText" text="Select here">
      <formula>NOT(ISERROR(SEARCH("Select here",G21)))</formula>
    </cfRule>
  </conditionalFormatting>
  <conditionalFormatting sqref="G23">
    <cfRule type="containsText" dxfId="127" priority="105" operator="containsText" text="Ongoing">
      <formula>NOT(ISERROR(SEARCH("Ongoing",G23)))</formula>
    </cfRule>
    <cfRule type="containsText" dxfId="126" priority="106" operator="containsText" text="Pending">
      <formula>NOT(ISERROR(SEARCH("Pending",G23)))</formula>
    </cfRule>
    <cfRule type="containsText" dxfId="125" priority="107" operator="containsText" text="OK">
      <formula>NOT(ISERROR(SEARCH("OK",G23)))</formula>
    </cfRule>
    <cfRule type="containsText" dxfId="124" priority="108" operator="containsText" text="Select here">
      <formula>NOT(ISERROR(SEARCH("Select here",G23)))</formula>
    </cfRule>
  </conditionalFormatting>
  <conditionalFormatting sqref="G25">
    <cfRule type="containsText" dxfId="123" priority="101" operator="containsText" text="Ongoing">
      <formula>NOT(ISERROR(SEARCH("Ongoing",G25)))</formula>
    </cfRule>
    <cfRule type="containsText" dxfId="122" priority="102" operator="containsText" text="Pending">
      <formula>NOT(ISERROR(SEARCH("Pending",G25)))</formula>
    </cfRule>
    <cfRule type="containsText" dxfId="121" priority="103" operator="containsText" text="OK">
      <formula>NOT(ISERROR(SEARCH("OK",G25)))</formula>
    </cfRule>
    <cfRule type="containsText" dxfId="120" priority="104" operator="containsText" text="Select here">
      <formula>NOT(ISERROR(SEARCH("Select here",G25)))</formula>
    </cfRule>
  </conditionalFormatting>
  <conditionalFormatting sqref="G27">
    <cfRule type="containsText" dxfId="119" priority="97" operator="containsText" text="Ongoing">
      <formula>NOT(ISERROR(SEARCH("Ongoing",G27)))</formula>
    </cfRule>
    <cfRule type="containsText" dxfId="118" priority="98" operator="containsText" text="Pending">
      <formula>NOT(ISERROR(SEARCH("Pending",G27)))</formula>
    </cfRule>
    <cfRule type="containsText" dxfId="117" priority="99" operator="containsText" text="OK">
      <formula>NOT(ISERROR(SEARCH("OK",G27)))</formula>
    </cfRule>
    <cfRule type="containsText" dxfId="116" priority="100" operator="containsText" text="Select here">
      <formula>NOT(ISERROR(SEARCH("Select here",G27)))</formula>
    </cfRule>
  </conditionalFormatting>
  <conditionalFormatting sqref="G29">
    <cfRule type="containsText" dxfId="115" priority="93" operator="containsText" text="Ongoing">
      <formula>NOT(ISERROR(SEARCH("Ongoing",G29)))</formula>
    </cfRule>
    <cfRule type="containsText" dxfId="114" priority="94" operator="containsText" text="Pending">
      <formula>NOT(ISERROR(SEARCH("Pending",G29)))</formula>
    </cfRule>
    <cfRule type="containsText" dxfId="113" priority="95" operator="containsText" text="OK">
      <formula>NOT(ISERROR(SEARCH("OK",G29)))</formula>
    </cfRule>
    <cfRule type="containsText" dxfId="112" priority="96" operator="containsText" text="Select here">
      <formula>NOT(ISERROR(SEARCH("Select here",G29)))</formula>
    </cfRule>
  </conditionalFormatting>
  <conditionalFormatting sqref="G39">
    <cfRule type="containsText" dxfId="111" priority="89" operator="containsText" text="Ongoing">
      <formula>NOT(ISERROR(SEARCH("Ongoing",G39)))</formula>
    </cfRule>
    <cfRule type="containsText" dxfId="110" priority="90" operator="containsText" text="Pending">
      <formula>NOT(ISERROR(SEARCH("Pending",G39)))</formula>
    </cfRule>
    <cfRule type="containsText" dxfId="109" priority="91" operator="containsText" text="OK">
      <formula>NOT(ISERROR(SEARCH("OK",G39)))</formula>
    </cfRule>
    <cfRule type="containsText" dxfId="108" priority="92" operator="containsText" text="Select here">
      <formula>NOT(ISERROR(SEARCH("Select here",G39)))</formula>
    </cfRule>
  </conditionalFormatting>
  <conditionalFormatting sqref="G44">
    <cfRule type="containsText" dxfId="107" priority="85" operator="containsText" text="Ongoing">
      <formula>NOT(ISERROR(SEARCH("Ongoing",G44)))</formula>
    </cfRule>
    <cfRule type="containsText" dxfId="106" priority="86" operator="containsText" text="Pending">
      <formula>NOT(ISERROR(SEARCH("Pending",G44)))</formula>
    </cfRule>
    <cfRule type="containsText" dxfId="105" priority="87" operator="containsText" text="OK">
      <formula>NOT(ISERROR(SEARCH("OK",G44)))</formula>
    </cfRule>
    <cfRule type="containsText" dxfId="104" priority="88" operator="containsText" text="Select here">
      <formula>NOT(ISERROR(SEARCH("Select here",G44)))</formula>
    </cfRule>
  </conditionalFormatting>
  <conditionalFormatting sqref="G46">
    <cfRule type="containsText" dxfId="103" priority="81" operator="containsText" text="Ongoing">
      <formula>NOT(ISERROR(SEARCH("Ongoing",G46)))</formula>
    </cfRule>
    <cfRule type="containsText" dxfId="102" priority="82" operator="containsText" text="Pending">
      <formula>NOT(ISERROR(SEARCH("Pending",G46)))</formula>
    </cfRule>
    <cfRule type="containsText" dxfId="101" priority="83" operator="containsText" text="OK">
      <formula>NOT(ISERROR(SEARCH("OK",G46)))</formula>
    </cfRule>
    <cfRule type="containsText" dxfId="100" priority="84" operator="containsText" text="Select here">
      <formula>NOT(ISERROR(SEARCH("Select here",G46)))</formula>
    </cfRule>
  </conditionalFormatting>
  <conditionalFormatting sqref="G57">
    <cfRule type="containsText" dxfId="99" priority="77" operator="containsText" text="Ongoing">
      <formula>NOT(ISERROR(SEARCH("Ongoing",G57)))</formula>
    </cfRule>
    <cfRule type="containsText" dxfId="98" priority="78" operator="containsText" text="Pending">
      <formula>NOT(ISERROR(SEARCH("Pending",G57)))</formula>
    </cfRule>
    <cfRule type="containsText" dxfId="97" priority="79" operator="containsText" text="OK">
      <formula>NOT(ISERROR(SEARCH("OK",G57)))</formula>
    </cfRule>
    <cfRule type="containsText" dxfId="96" priority="80" operator="containsText" text="Select here">
      <formula>NOT(ISERROR(SEARCH("Select here",G57)))</formula>
    </cfRule>
  </conditionalFormatting>
  <conditionalFormatting sqref="G59">
    <cfRule type="containsText" dxfId="95" priority="73" operator="containsText" text="Ongoing">
      <formula>NOT(ISERROR(SEARCH("Ongoing",G59)))</formula>
    </cfRule>
    <cfRule type="containsText" dxfId="94" priority="74" operator="containsText" text="Pending">
      <formula>NOT(ISERROR(SEARCH("Pending",G59)))</formula>
    </cfRule>
    <cfRule type="containsText" dxfId="93" priority="75" operator="containsText" text="OK">
      <formula>NOT(ISERROR(SEARCH("OK",G59)))</formula>
    </cfRule>
    <cfRule type="containsText" dxfId="92" priority="76" operator="containsText" text="Select here">
      <formula>NOT(ISERROR(SEARCH("Select here",G59)))</formula>
    </cfRule>
  </conditionalFormatting>
  <conditionalFormatting sqref="G67">
    <cfRule type="containsText" dxfId="91" priority="69" operator="containsText" text="Ongoing">
      <formula>NOT(ISERROR(SEARCH("Ongoing",G67)))</formula>
    </cfRule>
    <cfRule type="containsText" dxfId="90" priority="70" operator="containsText" text="Pending">
      <formula>NOT(ISERROR(SEARCH("Pending",G67)))</formula>
    </cfRule>
    <cfRule type="containsText" dxfId="89" priority="71" operator="containsText" text="OK">
      <formula>NOT(ISERROR(SEARCH("OK",G67)))</formula>
    </cfRule>
    <cfRule type="containsText" dxfId="88" priority="72" operator="containsText" text="Select here">
      <formula>NOT(ISERROR(SEARCH("Select here",G67)))</formula>
    </cfRule>
  </conditionalFormatting>
  <conditionalFormatting sqref="G69">
    <cfRule type="containsText" dxfId="87" priority="65" operator="containsText" text="Ongoing">
      <formula>NOT(ISERROR(SEARCH("Ongoing",G69)))</formula>
    </cfRule>
    <cfRule type="containsText" dxfId="86" priority="66" operator="containsText" text="Pending">
      <formula>NOT(ISERROR(SEARCH("Pending",G69)))</formula>
    </cfRule>
    <cfRule type="containsText" dxfId="85" priority="67" operator="containsText" text="OK">
      <formula>NOT(ISERROR(SEARCH("OK",G69)))</formula>
    </cfRule>
    <cfRule type="containsText" dxfId="84" priority="68" operator="containsText" text="Select here">
      <formula>NOT(ISERROR(SEARCH("Select here",G69)))</formula>
    </cfRule>
  </conditionalFormatting>
  <conditionalFormatting sqref="G73">
    <cfRule type="containsText" dxfId="83" priority="61" operator="containsText" text="Ongoing">
      <formula>NOT(ISERROR(SEARCH("Ongoing",G73)))</formula>
    </cfRule>
    <cfRule type="containsText" dxfId="82" priority="62" operator="containsText" text="Pending">
      <formula>NOT(ISERROR(SEARCH("Pending",G73)))</formula>
    </cfRule>
    <cfRule type="containsText" dxfId="81" priority="63" operator="containsText" text="OK">
      <formula>NOT(ISERROR(SEARCH("OK",G73)))</formula>
    </cfRule>
    <cfRule type="containsText" dxfId="80" priority="64" operator="containsText" text="Select here">
      <formula>NOT(ISERROR(SEARCH("Select here",G73)))</formula>
    </cfRule>
  </conditionalFormatting>
  <conditionalFormatting sqref="G75">
    <cfRule type="containsText" dxfId="79" priority="57" operator="containsText" text="Ongoing">
      <formula>NOT(ISERROR(SEARCH("Ongoing",G75)))</formula>
    </cfRule>
    <cfRule type="containsText" dxfId="78" priority="58" operator="containsText" text="Pending">
      <formula>NOT(ISERROR(SEARCH("Pending",G75)))</formula>
    </cfRule>
    <cfRule type="containsText" dxfId="77" priority="59" operator="containsText" text="OK">
      <formula>NOT(ISERROR(SEARCH("OK",G75)))</formula>
    </cfRule>
    <cfRule type="containsText" dxfId="76" priority="60" operator="containsText" text="Select here">
      <formula>NOT(ISERROR(SEARCH("Select here",G75)))</formula>
    </cfRule>
  </conditionalFormatting>
  <conditionalFormatting sqref="G83">
    <cfRule type="containsText" dxfId="75" priority="53" operator="containsText" text="Ongoing">
      <formula>NOT(ISERROR(SEARCH("Ongoing",G83)))</formula>
    </cfRule>
    <cfRule type="containsText" dxfId="74" priority="54" operator="containsText" text="Pending">
      <formula>NOT(ISERROR(SEARCH("Pending",G83)))</formula>
    </cfRule>
    <cfRule type="containsText" dxfId="73" priority="55" operator="containsText" text="OK">
      <formula>NOT(ISERROR(SEARCH("OK",G83)))</formula>
    </cfRule>
    <cfRule type="containsText" dxfId="72" priority="56" operator="containsText" text="Select here">
      <formula>NOT(ISERROR(SEARCH("Select here",G83)))</formula>
    </cfRule>
  </conditionalFormatting>
  <conditionalFormatting sqref="G85">
    <cfRule type="containsText" dxfId="71" priority="49" operator="containsText" text="Ongoing">
      <formula>NOT(ISERROR(SEARCH("Ongoing",G85)))</formula>
    </cfRule>
    <cfRule type="containsText" dxfId="70" priority="50" operator="containsText" text="Pending">
      <formula>NOT(ISERROR(SEARCH("Pending",G85)))</formula>
    </cfRule>
    <cfRule type="containsText" dxfId="69" priority="51" operator="containsText" text="OK">
      <formula>NOT(ISERROR(SEARCH("OK",G85)))</formula>
    </cfRule>
    <cfRule type="containsText" dxfId="68" priority="52" operator="containsText" text="Select here">
      <formula>NOT(ISERROR(SEARCH("Select here",G85)))</formula>
    </cfRule>
  </conditionalFormatting>
  <conditionalFormatting sqref="G87">
    <cfRule type="containsText" dxfId="67" priority="45" operator="containsText" text="Ongoing">
      <formula>NOT(ISERROR(SEARCH("Ongoing",G87)))</formula>
    </cfRule>
    <cfRule type="containsText" dxfId="66" priority="46" operator="containsText" text="Pending">
      <formula>NOT(ISERROR(SEARCH("Pending",G87)))</formula>
    </cfRule>
    <cfRule type="containsText" dxfId="65" priority="47" operator="containsText" text="OK">
      <formula>NOT(ISERROR(SEARCH("OK",G87)))</formula>
    </cfRule>
    <cfRule type="containsText" dxfId="64" priority="48" operator="containsText" text="Select here">
      <formula>NOT(ISERROR(SEARCH("Select here",G87)))</formula>
    </cfRule>
  </conditionalFormatting>
  <conditionalFormatting sqref="G89">
    <cfRule type="containsText" dxfId="63" priority="41" operator="containsText" text="Ongoing">
      <formula>NOT(ISERROR(SEARCH("Ongoing",G89)))</formula>
    </cfRule>
    <cfRule type="containsText" dxfId="62" priority="42" operator="containsText" text="Pending">
      <formula>NOT(ISERROR(SEARCH("Pending",G89)))</formula>
    </cfRule>
    <cfRule type="containsText" dxfId="61" priority="43" operator="containsText" text="OK">
      <formula>NOT(ISERROR(SEARCH("OK",G89)))</formula>
    </cfRule>
    <cfRule type="containsText" dxfId="60" priority="44" operator="containsText" text="Select here">
      <formula>NOT(ISERROR(SEARCH("Select here",G89)))</formula>
    </cfRule>
  </conditionalFormatting>
  <conditionalFormatting sqref="G92">
    <cfRule type="containsText" dxfId="59" priority="37" operator="containsText" text="Ongoing">
      <formula>NOT(ISERROR(SEARCH("Ongoing",G92)))</formula>
    </cfRule>
    <cfRule type="containsText" dxfId="58" priority="38" operator="containsText" text="Pending">
      <formula>NOT(ISERROR(SEARCH("Pending",G92)))</formula>
    </cfRule>
    <cfRule type="containsText" dxfId="57" priority="39" operator="containsText" text="OK">
      <formula>NOT(ISERROR(SEARCH("OK",G92)))</formula>
    </cfRule>
    <cfRule type="containsText" dxfId="56" priority="40" operator="containsText" text="Select here">
      <formula>NOT(ISERROR(SEARCH("Select here",G92)))</formula>
    </cfRule>
  </conditionalFormatting>
  <conditionalFormatting sqref="G94">
    <cfRule type="containsText" dxfId="55" priority="33" operator="containsText" text="Ongoing">
      <formula>NOT(ISERROR(SEARCH("Ongoing",G94)))</formula>
    </cfRule>
    <cfRule type="containsText" dxfId="54" priority="34" operator="containsText" text="Pending">
      <formula>NOT(ISERROR(SEARCH("Pending",G94)))</formula>
    </cfRule>
    <cfRule type="containsText" dxfId="53" priority="35" operator="containsText" text="OK">
      <formula>NOT(ISERROR(SEARCH("OK",G94)))</formula>
    </cfRule>
    <cfRule type="containsText" dxfId="52" priority="36" operator="containsText" text="Select here">
      <formula>NOT(ISERROR(SEARCH("Select here",G94)))</formula>
    </cfRule>
  </conditionalFormatting>
  <conditionalFormatting sqref="G96">
    <cfRule type="containsText" dxfId="51" priority="29" operator="containsText" text="Ongoing">
      <formula>NOT(ISERROR(SEARCH("Ongoing",G96)))</formula>
    </cfRule>
    <cfRule type="containsText" dxfId="50" priority="30" operator="containsText" text="Pending">
      <formula>NOT(ISERROR(SEARCH("Pending",G96)))</formula>
    </cfRule>
    <cfRule type="containsText" dxfId="49" priority="31" operator="containsText" text="OK">
      <formula>NOT(ISERROR(SEARCH("OK",G96)))</formula>
    </cfRule>
    <cfRule type="containsText" dxfId="48" priority="32" operator="containsText" text="Select here">
      <formula>NOT(ISERROR(SEARCH("Select here",G96)))</formula>
    </cfRule>
  </conditionalFormatting>
  <conditionalFormatting sqref="G98">
    <cfRule type="containsText" dxfId="47" priority="25" operator="containsText" text="Ongoing">
      <formula>NOT(ISERROR(SEARCH("Ongoing",G98)))</formula>
    </cfRule>
    <cfRule type="containsText" dxfId="46" priority="26" operator="containsText" text="Pending">
      <formula>NOT(ISERROR(SEARCH("Pending",G98)))</formula>
    </cfRule>
    <cfRule type="containsText" dxfId="45" priority="27" operator="containsText" text="OK">
      <formula>NOT(ISERROR(SEARCH("OK",G98)))</formula>
    </cfRule>
    <cfRule type="containsText" dxfId="44" priority="28" operator="containsText" text="Select here">
      <formula>NOT(ISERROR(SEARCH("Select here",G98)))</formula>
    </cfRule>
  </conditionalFormatting>
  <conditionalFormatting sqref="G100">
    <cfRule type="containsText" dxfId="43" priority="21" operator="containsText" text="Ongoing">
      <formula>NOT(ISERROR(SEARCH("Ongoing",G100)))</formula>
    </cfRule>
    <cfRule type="containsText" dxfId="42" priority="22" operator="containsText" text="Pending">
      <formula>NOT(ISERROR(SEARCH("Pending",G100)))</formula>
    </cfRule>
    <cfRule type="containsText" dxfId="41" priority="23" operator="containsText" text="OK">
      <formula>NOT(ISERROR(SEARCH("OK",G100)))</formula>
    </cfRule>
    <cfRule type="containsText" dxfId="40" priority="24" operator="containsText" text="Select here">
      <formula>NOT(ISERROR(SEARCH("Select here",G100)))</formula>
    </cfRule>
  </conditionalFormatting>
  <conditionalFormatting sqref="G102">
    <cfRule type="containsText" dxfId="39" priority="17" operator="containsText" text="Ongoing">
      <formula>NOT(ISERROR(SEARCH("Ongoing",G102)))</formula>
    </cfRule>
    <cfRule type="containsText" dxfId="38" priority="18" operator="containsText" text="Pending">
      <formula>NOT(ISERROR(SEARCH("Pending",G102)))</formula>
    </cfRule>
    <cfRule type="containsText" dxfId="37" priority="19" operator="containsText" text="OK">
      <formula>NOT(ISERROR(SEARCH("OK",G102)))</formula>
    </cfRule>
    <cfRule type="containsText" dxfId="36" priority="20" operator="containsText" text="Select here">
      <formula>NOT(ISERROR(SEARCH("Select here",G102)))</formula>
    </cfRule>
  </conditionalFormatting>
  <conditionalFormatting sqref="G104">
    <cfRule type="containsText" dxfId="35" priority="13" operator="containsText" text="Ongoing">
      <formula>NOT(ISERROR(SEARCH("Ongoing",G104)))</formula>
    </cfRule>
    <cfRule type="containsText" dxfId="34" priority="14" operator="containsText" text="Pending">
      <formula>NOT(ISERROR(SEARCH("Pending",G104)))</formula>
    </cfRule>
    <cfRule type="containsText" dxfId="33" priority="15" operator="containsText" text="OK">
      <formula>NOT(ISERROR(SEARCH("OK",G104)))</formula>
    </cfRule>
    <cfRule type="containsText" dxfId="32" priority="16" operator="containsText" text="Select here">
      <formula>NOT(ISERROR(SEARCH("Select here",G104)))</formula>
    </cfRule>
  </conditionalFormatting>
  <conditionalFormatting sqref="G106">
    <cfRule type="containsText" dxfId="31" priority="9" operator="containsText" text="Ongoing">
      <formula>NOT(ISERROR(SEARCH("Ongoing",G106)))</formula>
    </cfRule>
    <cfRule type="containsText" dxfId="30" priority="10" operator="containsText" text="Pending">
      <formula>NOT(ISERROR(SEARCH("Pending",G106)))</formula>
    </cfRule>
    <cfRule type="containsText" dxfId="29" priority="11" operator="containsText" text="OK">
      <formula>NOT(ISERROR(SEARCH("OK",G106)))</formula>
    </cfRule>
    <cfRule type="containsText" dxfId="28" priority="12" operator="containsText" text="Select here">
      <formula>NOT(ISERROR(SEARCH("Select here",G106)))</formula>
    </cfRule>
  </conditionalFormatting>
  <conditionalFormatting sqref="G108">
    <cfRule type="containsText" dxfId="27" priority="5" operator="containsText" text="Ongoing">
      <formula>NOT(ISERROR(SEARCH("Ongoing",G108)))</formula>
    </cfRule>
    <cfRule type="containsText" dxfId="26" priority="6" operator="containsText" text="Pending">
      <formula>NOT(ISERROR(SEARCH("Pending",G108)))</formula>
    </cfRule>
    <cfRule type="containsText" dxfId="25" priority="7" operator="containsText" text="OK">
      <formula>NOT(ISERROR(SEARCH("OK",G108)))</formula>
    </cfRule>
    <cfRule type="containsText" dxfId="24" priority="8" operator="containsText" text="Select here">
      <formula>NOT(ISERROR(SEARCH("Select here",G108)))</formula>
    </cfRule>
  </conditionalFormatting>
  <conditionalFormatting sqref="G110">
    <cfRule type="containsText" dxfId="23" priority="1" operator="containsText" text="Ongoing">
      <formula>NOT(ISERROR(SEARCH("Ongoing",G110)))</formula>
    </cfRule>
    <cfRule type="containsText" dxfId="22" priority="2" operator="containsText" text="Pending">
      <formula>NOT(ISERROR(SEARCH("Pending",G110)))</formula>
    </cfRule>
    <cfRule type="containsText" dxfId="21" priority="3" operator="containsText" text="OK">
      <formula>NOT(ISERROR(SEARCH("OK",G110)))</formula>
    </cfRule>
    <cfRule type="containsText" dxfId="20" priority="4" operator="containsText" text="Select here">
      <formula>NOT(ISERROR(SEARCH("Select here",G110)))</formula>
    </cfRule>
  </conditionalFormatting>
  <dataValidations count="2">
    <dataValidation type="list" allowBlank="1" showInputMessage="1" showErrorMessage="1" sqref="G104 G61 G57 G11 G51 G29 G77 G48 G81 G37 G21 G13 G114 G39 G33 G41 G23 G25 G27 G35 G53 G55 G106 G85 G15 G63 G65 G59 G67 G71 G69 G75 G79 G83 G87 G89 G92 G94 G96 G98 G100 G102 G108 G17 G19 G31 G44 G46 G73 G110">
      <formula1>$D$225:$D$228</formula1>
    </dataValidation>
    <dataValidation type="list" allowBlank="1" showInputMessage="1" showErrorMessage="1" sqref="L69:L70 L59 L75:L76 L73 J73 J75:J76 J59 J69:J70 L61 J61 J63 L63 J65 L65">
      <formula1>#REF!</formula1>
    </dataValidation>
  </dataValidations>
  <pageMargins left="0.75000000000000011" right="0.75000000000000011" top="1" bottom="1" header="0.5" footer="0.5"/>
  <pageSetup paperSize="9" scale="34" orientation="portrait" horizontalDpi="4294967292" verticalDpi="4294967292" r:id="rId1"/>
  <rowBreaks count="2" manualBreakCount="2">
    <brk id="55" max="16383" man="1"/>
    <brk id="112" max="16383" man="1"/>
  </rowBreaks>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U54"/>
  <sheetViews>
    <sheetView workbookViewId="0"/>
  </sheetViews>
  <sheetFormatPr defaultColWidth="10.875" defaultRowHeight="15.75"/>
  <cols>
    <col min="1" max="1" width="2.125" style="78" customWidth="1"/>
    <col min="2" max="2" width="6.375" style="1" customWidth="1"/>
    <col min="3" max="3" width="93.875" style="1" customWidth="1"/>
    <col min="4" max="4" width="12.625" style="1" customWidth="1"/>
    <col min="5" max="5" width="2.625" style="1" customWidth="1"/>
    <col min="6" max="6" width="14.125" style="1" hidden="1" customWidth="1"/>
    <col min="7" max="7" width="9.5" style="1" customWidth="1"/>
    <col min="8" max="9" width="1.625" style="78" customWidth="1"/>
    <col min="10" max="10" width="10.875" style="1" customWidth="1"/>
    <col min="11" max="11" width="5.5" style="1" customWidth="1"/>
    <col min="12" max="12" width="12.375" style="1" customWidth="1"/>
    <col min="13" max="13" width="28.5" style="1" customWidth="1"/>
    <col min="14" max="14" width="26.125" style="1" customWidth="1"/>
    <col min="15" max="15" width="1.5" style="1" customWidth="1"/>
    <col min="16" max="16" width="1.125" style="1" customWidth="1"/>
    <col min="17" max="17" width="20.125" style="1" customWidth="1"/>
    <col min="18" max="18" width="20.875" style="1" customWidth="1"/>
    <col min="19" max="19" width="1.625" style="1" customWidth="1"/>
    <col min="20" max="16384" width="10.875" style="1"/>
  </cols>
  <sheetData>
    <row r="1" spans="1:21" s="78" customFormat="1" ht="17.100000000000001" customHeight="1"/>
    <row r="2" spans="1:21" ht="38.1" customHeight="1">
      <c r="B2" s="3"/>
      <c r="C2" s="317" t="s">
        <v>114</v>
      </c>
      <c r="D2" s="317"/>
      <c r="E2" s="3"/>
      <c r="F2" s="3"/>
      <c r="G2" s="3"/>
      <c r="J2" s="3"/>
      <c r="K2" s="3"/>
      <c r="L2" s="318" t="str">
        <f>C2</f>
        <v>HQR - Home Quality Rating - Health + Wellbeing</v>
      </c>
      <c r="M2" s="318"/>
      <c r="N2" s="318"/>
      <c r="O2" s="318"/>
      <c r="P2" s="318"/>
      <c r="Q2" s="318"/>
      <c r="R2" s="3"/>
      <c r="S2" s="3"/>
    </row>
    <row r="3" spans="1:21" ht="16.5" thickBot="1">
      <c r="B3" s="3"/>
      <c r="C3" s="3"/>
      <c r="D3" s="3"/>
      <c r="E3" s="3"/>
      <c r="F3" s="3"/>
      <c r="G3" s="3"/>
      <c r="J3" s="3"/>
      <c r="K3" s="3"/>
      <c r="L3" s="3"/>
      <c r="M3" s="3"/>
      <c r="N3" s="3"/>
      <c r="O3" s="3"/>
      <c r="P3" s="3"/>
      <c r="Q3" s="3"/>
      <c r="R3" s="3"/>
      <c r="S3" s="3"/>
    </row>
    <row r="4" spans="1:21" ht="32.25" thickBot="1">
      <c r="B4" s="131"/>
      <c r="C4" s="119" t="s">
        <v>10</v>
      </c>
      <c r="D4" s="120" t="s">
        <v>15</v>
      </c>
      <c r="E4" s="4"/>
      <c r="F4" s="3"/>
      <c r="G4" s="3"/>
      <c r="H4" s="79"/>
      <c r="J4" s="3"/>
      <c r="K4" s="3"/>
      <c r="L4" s="319" t="str">
        <f>C4</f>
        <v>Health + Wellbeing</v>
      </c>
      <c r="M4" s="320"/>
      <c r="N4" s="130"/>
      <c r="O4" s="6" t="e">
        <f>D53</f>
        <v>#REF!</v>
      </c>
      <c r="P4" s="6" t="e">
        <f>10-O4</f>
        <v>#REF!</v>
      </c>
      <c r="Q4" s="3"/>
      <c r="R4" s="3"/>
      <c r="S4" s="3"/>
    </row>
    <row r="5" spans="1:21" s="10" customFormat="1" ht="15" customHeight="1" thickBot="1">
      <c r="A5" s="78"/>
      <c r="B5" s="3"/>
      <c r="C5" s="8"/>
      <c r="D5" s="3"/>
      <c r="E5" s="3"/>
      <c r="F5" s="3"/>
      <c r="G5" s="9"/>
      <c r="H5" s="80"/>
      <c r="I5" s="78"/>
      <c r="J5" s="3"/>
      <c r="K5" s="3"/>
      <c r="L5" s="7"/>
      <c r="M5" s="7"/>
      <c r="N5" s="7"/>
      <c r="O5" s="7"/>
      <c r="P5" s="7"/>
      <c r="Q5" s="7"/>
      <c r="R5" s="3"/>
      <c r="S5" s="3"/>
    </row>
    <row r="6" spans="1:21" ht="32.25" thickBot="1">
      <c r="B6" s="121">
        <v>7</v>
      </c>
      <c r="C6" s="122" t="s">
        <v>1</v>
      </c>
      <c r="D6" s="123"/>
      <c r="E6" s="3"/>
      <c r="F6" s="3" t="e">
        <f>(F8+F13)/2</f>
        <v>#REF!</v>
      </c>
      <c r="G6" s="132" t="s">
        <v>17</v>
      </c>
      <c r="H6" s="80"/>
      <c r="J6" s="3"/>
      <c r="K6" s="3"/>
      <c r="L6" s="7"/>
      <c r="M6" s="7"/>
      <c r="N6" s="138" t="e">
        <f>IF(AND($D$53&gt;=0,$D$53&lt;=2),"POOR",IF(AND($D$53&gt;2,$D$53&lt;=4),"FAIR",IF(AND($D$53&gt;4,$D$53&lt;=6),"GOOD",IF(AND($D$53&gt;6,$D$53&lt;=8),"EXCELLENT",IF(AND($D$53&gt;8,$D$53&lt;=10),"OUTSTANDING")))))</f>
        <v>#REF!</v>
      </c>
      <c r="O6" s="7"/>
      <c r="P6" s="7"/>
      <c r="Q6" s="3"/>
      <c r="R6" s="3"/>
      <c r="S6" s="3"/>
    </row>
    <row r="7" spans="1:21" s="10" customFormat="1" ht="5.0999999999999996" customHeight="1">
      <c r="A7" s="78"/>
      <c r="B7" s="11"/>
      <c r="C7" s="12"/>
      <c r="D7" s="13"/>
      <c r="E7" s="3"/>
      <c r="F7" s="9"/>
      <c r="G7" s="9"/>
      <c r="H7" s="80"/>
      <c r="I7" s="78"/>
      <c r="J7" s="3"/>
      <c r="K7" s="3"/>
      <c r="L7" s="7"/>
      <c r="M7" s="7"/>
      <c r="N7" s="7"/>
      <c r="O7" s="7"/>
      <c r="P7" s="7"/>
      <c r="Q7" s="7"/>
      <c r="R7" s="3"/>
      <c r="S7" s="3"/>
    </row>
    <row r="8" spans="1:21">
      <c r="B8" s="124">
        <v>7.1</v>
      </c>
      <c r="C8" s="125" t="s">
        <v>2</v>
      </c>
      <c r="D8" s="126"/>
      <c r="E8" s="3"/>
      <c r="F8" s="9" t="e">
        <f>P20*F9</f>
        <v>#REF!</v>
      </c>
      <c r="G8" s="9"/>
      <c r="H8" s="80"/>
      <c r="J8" s="3"/>
      <c r="K8" s="3"/>
      <c r="L8" s="7"/>
      <c r="M8" s="7"/>
      <c r="N8" s="7"/>
      <c r="O8" s="7"/>
      <c r="P8" s="7"/>
      <c r="Q8" s="7"/>
      <c r="R8" s="3"/>
      <c r="S8" s="3"/>
    </row>
    <row r="9" spans="1:21" ht="32.25">
      <c r="B9" s="14"/>
      <c r="C9" s="83" t="s">
        <v>189</v>
      </c>
      <c r="D9" s="84">
        <v>100</v>
      </c>
      <c r="E9" s="3"/>
      <c r="F9" s="324">
        <f>G9</f>
        <v>100</v>
      </c>
      <c r="G9" s="321">
        <v>100</v>
      </c>
      <c r="H9" s="81"/>
      <c r="J9" s="3"/>
      <c r="K9" s="3"/>
      <c r="L9" s="7"/>
      <c r="M9" s="7"/>
      <c r="N9" s="7"/>
      <c r="O9" s="7"/>
      <c r="P9" s="7"/>
      <c r="Q9" s="16"/>
      <c r="R9" s="3"/>
      <c r="S9" s="3"/>
      <c r="U9" s="17"/>
    </row>
    <row r="10" spans="1:21" ht="18.75">
      <c r="B10" s="14"/>
      <c r="C10" s="83" t="s">
        <v>188</v>
      </c>
      <c r="D10" s="86">
        <v>70</v>
      </c>
      <c r="E10" s="3"/>
      <c r="F10" s="324"/>
      <c r="G10" s="322"/>
      <c r="H10" s="81"/>
      <c r="J10" s="3"/>
      <c r="K10" s="3"/>
      <c r="L10" s="7"/>
      <c r="M10" s="7"/>
      <c r="N10" s="7"/>
      <c r="O10" s="7"/>
      <c r="P10" s="7"/>
      <c r="Q10" s="18"/>
      <c r="R10" s="3"/>
      <c r="S10" s="3"/>
      <c r="U10" s="17"/>
    </row>
    <row r="11" spans="1:21" ht="18.75">
      <c r="B11" s="14"/>
      <c r="C11" s="88" t="s">
        <v>187</v>
      </c>
      <c r="D11" s="86">
        <v>30</v>
      </c>
      <c r="E11" s="3"/>
      <c r="F11" s="324"/>
      <c r="G11" s="322"/>
      <c r="H11" s="81"/>
      <c r="J11" s="3"/>
      <c r="K11" s="3"/>
      <c r="L11" s="7"/>
      <c r="M11" s="7"/>
      <c r="N11" s="7"/>
      <c r="O11" s="7"/>
      <c r="P11" s="7"/>
      <c r="Q11" s="19"/>
      <c r="R11" s="3"/>
      <c r="S11" s="3"/>
      <c r="U11" s="17"/>
    </row>
    <row r="12" spans="1:21" ht="19.5" thickBot="1">
      <c r="B12" s="44"/>
      <c r="C12" s="45" t="s">
        <v>186</v>
      </c>
      <c r="D12" s="46">
        <v>0</v>
      </c>
      <c r="E12" s="3"/>
      <c r="F12" s="324"/>
      <c r="G12" s="323"/>
      <c r="H12" s="81"/>
      <c r="J12" s="3"/>
      <c r="K12" s="3"/>
      <c r="L12" s="7"/>
      <c r="M12" s="7"/>
      <c r="N12" s="7"/>
      <c r="O12" s="7"/>
      <c r="P12" s="7"/>
      <c r="Q12" s="18"/>
      <c r="R12" s="3"/>
      <c r="S12" s="3"/>
    </row>
    <row r="13" spans="1:21">
      <c r="B13" s="124">
        <v>7.2</v>
      </c>
      <c r="C13" s="125" t="s">
        <v>226</v>
      </c>
      <c r="D13" s="126"/>
      <c r="E13" s="3"/>
      <c r="F13" s="9" t="e">
        <f>P20*F14</f>
        <v>#REF!</v>
      </c>
      <c r="G13" s="9"/>
      <c r="H13" s="80"/>
      <c r="J13" s="3"/>
      <c r="K13" s="3"/>
      <c r="L13" s="7"/>
      <c r="M13" s="7"/>
      <c r="N13" s="7"/>
      <c r="O13" s="7"/>
      <c r="P13" s="7"/>
      <c r="Q13" s="7"/>
      <c r="R13" s="3"/>
      <c r="S13" s="3"/>
    </row>
    <row r="14" spans="1:21" ht="18.75">
      <c r="B14" s="14"/>
      <c r="C14" s="83" t="s">
        <v>227</v>
      </c>
      <c r="D14" s="84">
        <v>100</v>
      </c>
      <c r="E14" s="3"/>
      <c r="F14" s="324">
        <f>G14</f>
        <v>100</v>
      </c>
      <c r="G14" s="321">
        <v>100</v>
      </c>
      <c r="H14" s="81"/>
      <c r="J14" s="3"/>
      <c r="K14" s="3"/>
      <c r="L14" s="7"/>
      <c r="M14" s="7"/>
      <c r="N14" s="7"/>
      <c r="O14" s="7"/>
      <c r="P14" s="7"/>
      <c r="Q14" s="16"/>
      <c r="R14" s="3"/>
      <c r="S14" s="3"/>
      <c r="U14" s="17"/>
    </row>
    <row r="15" spans="1:21" ht="18.75">
      <c r="B15" s="14"/>
      <c r="C15" s="83" t="s">
        <v>228</v>
      </c>
      <c r="D15" s="86">
        <v>70</v>
      </c>
      <c r="E15" s="3"/>
      <c r="F15" s="324"/>
      <c r="G15" s="322"/>
      <c r="H15" s="81"/>
      <c r="J15" s="3"/>
      <c r="K15" s="3"/>
      <c r="L15" s="7"/>
      <c r="M15" s="7"/>
      <c r="N15" s="7"/>
      <c r="O15" s="7"/>
      <c r="P15" s="7"/>
      <c r="Q15" s="18"/>
      <c r="R15" s="3"/>
      <c r="S15" s="3"/>
      <c r="U15" s="17"/>
    </row>
    <row r="16" spans="1:21" ht="18.75">
      <c r="B16" s="14"/>
      <c r="C16" s="88" t="s">
        <v>187</v>
      </c>
      <c r="D16" s="86">
        <v>30</v>
      </c>
      <c r="E16" s="3"/>
      <c r="F16" s="324"/>
      <c r="G16" s="322"/>
      <c r="H16" s="81"/>
      <c r="J16" s="3"/>
      <c r="K16" s="3"/>
      <c r="L16" s="7"/>
      <c r="M16" s="7"/>
      <c r="N16" s="7"/>
      <c r="O16" s="7"/>
      <c r="P16" s="7"/>
      <c r="Q16" s="19"/>
      <c r="R16" s="3"/>
      <c r="S16" s="3"/>
      <c r="U16" s="17"/>
    </row>
    <row r="17" spans="2:19" ht="19.5" thickBot="1">
      <c r="B17" s="44"/>
      <c r="C17" s="45" t="s">
        <v>186</v>
      </c>
      <c r="D17" s="46">
        <v>0</v>
      </c>
      <c r="E17" s="3"/>
      <c r="F17" s="324"/>
      <c r="G17" s="323"/>
      <c r="H17" s="81"/>
      <c r="J17" s="3"/>
      <c r="K17" s="3"/>
      <c r="L17" s="7"/>
      <c r="M17" s="7"/>
      <c r="N17" s="7"/>
      <c r="O17" s="7"/>
      <c r="P17" s="7"/>
      <c r="Q17" s="18"/>
      <c r="R17" s="3"/>
      <c r="S17" s="3"/>
    </row>
    <row r="18" spans="2:19" ht="16.5" thickBot="1">
      <c r="B18" s="56"/>
      <c r="C18" s="55"/>
      <c r="D18" s="15"/>
      <c r="E18" s="3"/>
      <c r="F18" s="9"/>
      <c r="G18" s="21"/>
      <c r="H18" s="81"/>
      <c r="J18" s="3"/>
      <c r="K18" s="3"/>
      <c r="L18" s="3"/>
      <c r="M18" s="94"/>
      <c r="N18" s="95"/>
      <c r="O18" s="3"/>
      <c r="P18" s="3"/>
      <c r="Q18" s="3"/>
      <c r="R18" s="3"/>
      <c r="S18" s="3"/>
    </row>
    <row r="19" spans="2:19" ht="32.25" thickBot="1">
      <c r="B19" s="121">
        <v>8</v>
      </c>
      <c r="C19" s="122" t="s">
        <v>115</v>
      </c>
      <c r="D19" s="123"/>
      <c r="E19" s="3"/>
      <c r="F19" s="3" t="e">
        <f>F21</f>
        <v>#REF!</v>
      </c>
      <c r="G19" s="132" t="s">
        <v>17</v>
      </c>
      <c r="H19" s="81"/>
      <c r="J19" s="3"/>
      <c r="K19" s="3"/>
      <c r="L19" s="25" t="s">
        <v>31</v>
      </c>
      <c r="M19" s="26"/>
      <c r="N19" s="27" t="s">
        <v>32</v>
      </c>
      <c r="O19" s="28"/>
      <c r="P19" s="28"/>
      <c r="Q19" s="29" t="s">
        <v>33</v>
      </c>
      <c r="R19" s="3"/>
      <c r="S19" s="3"/>
    </row>
    <row r="20" spans="2:19">
      <c r="B20" s="11" t="s">
        <v>175</v>
      </c>
      <c r="C20" s="145" t="s">
        <v>169</v>
      </c>
      <c r="D20" s="13"/>
      <c r="E20" s="3"/>
      <c r="F20" s="9"/>
      <c r="G20" s="9"/>
      <c r="H20" s="81"/>
      <c r="J20" s="3"/>
      <c r="K20" s="3"/>
      <c r="L20" s="30">
        <v>7</v>
      </c>
      <c r="M20" s="31" t="str">
        <f>C6</f>
        <v>Indoor Air Quality - Ventilation</v>
      </c>
      <c r="N20" s="32" t="e">
        <f>P20*100</f>
        <v>#REF!</v>
      </c>
      <c r="O20" s="33"/>
      <c r="P20" s="33" t="e">
        <f>#REF!</f>
        <v>#REF!</v>
      </c>
      <c r="Q20" s="34" t="e">
        <f>F6</f>
        <v>#REF!</v>
      </c>
      <c r="R20" s="3"/>
      <c r="S20" s="3"/>
    </row>
    <row r="21" spans="2:19" ht="31.5">
      <c r="B21" s="124">
        <v>8.1</v>
      </c>
      <c r="C21" s="125" t="s">
        <v>3</v>
      </c>
      <c r="D21" s="126"/>
      <c r="E21" s="3"/>
      <c r="F21" s="9" t="e">
        <f>P21*F22</f>
        <v>#REF!</v>
      </c>
      <c r="G21" s="9"/>
      <c r="H21" s="81"/>
      <c r="J21" s="3"/>
      <c r="K21" s="3"/>
      <c r="L21" s="35">
        <v>8</v>
      </c>
      <c r="M21" s="36" t="str">
        <f>C19</f>
        <v>Indoor Air Quality - VOC control</v>
      </c>
      <c r="N21" s="32" t="e">
        <f>P21*100</f>
        <v>#REF!</v>
      </c>
      <c r="O21" s="37"/>
      <c r="P21" s="37" t="e">
        <f>#REF!</f>
        <v>#REF!</v>
      </c>
      <c r="Q21" s="38" t="e">
        <f>F19</f>
        <v>#REF!</v>
      </c>
      <c r="R21" s="3"/>
      <c r="S21" s="3"/>
    </row>
    <row r="22" spans="2:19" ht="31.5">
      <c r="B22" s="14"/>
      <c r="C22" s="83" t="s">
        <v>170</v>
      </c>
      <c r="D22" s="84">
        <v>100</v>
      </c>
      <c r="E22" s="3"/>
      <c r="F22" s="324">
        <f>G22</f>
        <v>100</v>
      </c>
      <c r="G22" s="321">
        <v>100</v>
      </c>
      <c r="H22" s="81"/>
      <c r="J22" s="3"/>
      <c r="K22" s="3"/>
      <c r="L22" s="35">
        <v>9</v>
      </c>
      <c r="M22" s="36" t="str">
        <f>C28</f>
        <v>Visual Comfort</v>
      </c>
      <c r="N22" s="32" t="e">
        <f>P22*100</f>
        <v>#REF!</v>
      </c>
      <c r="O22" s="37"/>
      <c r="P22" s="37" t="e">
        <f>#REF!</f>
        <v>#REF!</v>
      </c>
      <c r="Q22" s="38" t="e">
        <f>F28</f>
        <v>#REF!</v>
      </c>
      <c r="R22" s="3"/>
      <c r="S22" s="3"/>
    </row>
    <row r="23" spans="2:19" ht="31.5">
      <c r="B23" s="14"/>
      <c r="C23" s="83" t="s">
        <v>171</v>
      </c>
      <c r="D23" s="86">
        <v>70</v>
      </c>
      <c r="E23" s="3"/>
      <c r="F23" s="324"/>
      <c r="G23" s="322"/>
      <c r="H23" s="81"/>
      <c r="J23" s="3"/>
      <c r="K23" s="3"/>
      <c r="L23" s="35">
        <v>10</v>
      </c>
      <c r="M23" s="36" t="str">
        <f>C36</f>
        <v>Acoustic Comfort</v>
      </c>
      <c r="N23" s="32" t="e">
        <f>P23*100</f>
        <v>#REF!</v>
      </c>
      <c r="O23" s="37"/>
      <c r="P23" s="37" t="e">
        <f>#REF!</f>
        <v>#REF!</v>
      </c>
      <c r="Q23" s="38" t="e">
        <f>F36</f>
        <v>#REF!</v>
      </c>
      <c r="R23" s="3"/>
      <c r="S23" s="3"/>
    </row>
    <row r="24" spans="2:19" ht="32.25" thickBot="1">
      <c r="B24" s="14"/>
      <c r="C24" s="83" t="s">
        <v>172</v>
      </c>
      <c r="D24" s="86">
        <v>50</v>
      </c>
      <c r="E24" s="3"/>
      <c r="F24" s="324"/>
      <c r="G24" s="322"/>
      <c r="H24" s="81"/>
      <c r="J24" s="3"/>
      <c r="K24" s="3"/>
      <c r="L24" s="35">
        <v>11</v>
      </c>
      <c r="M24" s="36" t="str">
        <f>C47</f>
        <v>Thermal Comfort</v>
      </c>
      <c r="N24" s="32" t="e">
        <f>P24*100</f>
        <v>#REF!</v>
      </c>
      <c r="O24" s="37"/>
      <c r="P24" s="37" t="e">
        <f>#REF!</f>
        <v>#REF!</v>
      </c>
      <c r="Q24" s="38" t="e">
        <f>F47</f>
        <v>#REF!</v>
      </c>
      <c r="R24" s="3"/>
      <c r="S24" s="3"/>
    </row>
    <row r="25" spans="2:19" ht="32.25">
      <c r="B25" s="14"/>
      <c r="C25" s="103" t="s">
        <v>173</v>
      </c>
      <c r="D25" s="86">
        <v>30</v>
      </c>
      <c r="E25" s="3"/>
      <c r="F25" s="324"/>
      <c r="G25" s="322"/>
      <c r="H25" s="81"/>
      <c r="J25" s="3"/>
      <c r="K25" s="3"/>
      <c r="L25" s="40"/>
      <c r="M25" s="41" t="s">
        <v>40</v>
      </c>
      <c r="N25" s="42" t="e">
        <f>N20+N21+N22+N23+N24</f>
        <v>#REF!</v>
      </c>
      <c r="O25" s="33"/>
      <c r="P25" s="33"/>
      <c r="Q25" s="101" t="e">
        <f>SUM(Q20:Q24)</f>
        <v>#REF!</v>
      </c>
      <c r="R25" s="3"/>
      <c r="S25" s="3"/>
    </row>
    <row r="26" spans="2:19" ht="19.5" thickBot="1">
      <c r="B26" s="44"/>
      <c r="C26" s="91" t="s">
        <v>174</v>
      </c>
      <c r="D26" s="92">
        <v>0</v>
      </c>
      <c r="E26" s="3"/>
      <c r="F26" s="324"/>
      <c r="G26" s="323"/>
      <c r="H26" s="81"/>
      <c r="J26" s="3"/>
      <c r="K26" s="3"/>
      <c r="L26" s="9"/>
      <c r="M26" s="94"/>
      <c r="N26" s="95"/>
      <c r="O26" s="9"/>
      <c r="P26" s="9"/>
      <c r="Q26" s="93"/>
      <c r="R26" s="3"/>
      <c r="S26" s="3"/>
    </row>
    <row r="27" spans="2:19" ht="19.5" thickBot="1">
      <c r="B27" s="56"/>
      <c r="C27" s="15"/>
      <c r="D27" s="15"/>
      <c r="E27" s="3"/>
      <c r="F27" s="164"/>
      <c r="G27" s="102"/>
      <c r="H27" s="81"/>
      <c r="J27" s="3"/>
      <c r="K27" s="3"/>
      <c r="L27" s="9"/>
      <c r="M27" s="94"/>
      <c r="N27" s="140"/>
      <c r="O27" s="9"/>
      <c r="P27" s="9"/>
      <c r="Q27" s="93"/>
      <c r="R27" s="3"/>
      <c r="S27" s="3"/>
    </row>
    <row r="28" spans="2:19" ht="32.25" thickBot="1">
      <c r="B28" s="121">
        <v>9</v>
      </c>
      <c r="C28" s="122" t="s">
        <v>4</v>
      </c>
      <c r="D28" s="123"/>
      <c r="E28" s="3"/>
      <c r="F28" s="3" t="e">
        <f>F30</f>
        <v>#REF!</v>
      </c>
      <c r="G28" s="132" t="s">
        <v>17</v>
      </c>
      <c r="H28" s="81"/>
      <c r="J28" s="3"/>
      <c r="K28" s="3"/>
      <c r="L28" s="9"/>
      <c r="M28" s="94"/>
      <c r="N28" s="95"/>
      <c r="O28" s="9"/>
      <c r="P28" s="9"/>
      <c r="Q28" s="93"/>
      <c r="R28" s="3"/>
      <c r="S28" s="3"/>
    </row>
    <row r="29" spans="2:19" ht="18.75">
      <c r="B29" s="146"/>
      <c r="C29" s="161"/>
      <c r="D29" s="13"/>
      <c r="E29" s="3"/>
      <c r="F29" s="9"/>
      <c r="G29" s="9"/>
      <c r="H29" s="81"/>
      <c r="J29" s="3"/>
      <c r="K29" s="3"/>
      <c r="L29" s="9"/>
      <c r="M29" s="94"/>
      <c r="N29" s="95"/>
      <c r="O29" s="9"/>
      <c r="P29" s="9"/>
      <c r="Q29" s="93"/>
      <c r="R29" s="3"/>
      <c r="S29" s="3"/>
    </row>
    <row r="30" spans="2:19" ht="18.75">
      <c r="B30" s="124">
        <v>9.1</v>
      </c>
      <c r="C30" s="125" t="s">
        <v>5</v>
      </c>
      <c r="D30" s="126"/>
      <c r="E30" s="3"/>
      <c r="F30" s="9" t="e">
        <f>P22*F31</f>
        <v>#REF!</v>
      </c>
      <c r="G30" s="9"/>
      <c r="H30" s="81"/>
      <c r="J30" s="3"/>
      <c r="K30" s="3"/>
      <c r="L30" s="9"/>
      <c r="M30" s="94"/>
      <c r="N30" s="95"/>
      <c r="O30" s="9"/>
      <c r="P30" s="9"/>
      <c r="Q30" s="93"/>
      <c r="R30" s="3"/>
      <c r="S30" s="3"/>
    </row>
    <row r="31" spans="2:19" ht="32.25">
      <c r="B31" s="14"/>
      <c r="C31" s="83" t="s">
        <v>190</v>
      </c>
      <c r="D31" s="84">
        <v>100</v>
      </c>
      <c r="E31" s="3"/>
      <c r="F31" s="324">
        <f>G31</f>
        <v>100</v>
      </c>
      <c r="G31" s="321">
        <v>100</v>
      </c>
      <c r="H31" s="81"/>
      <c r="J31" s="3"/>
      <c r="K31" s="3"/>
      <c r="L31" s="9"/>
      <c r="M31" s="60"/>
      <c r="N31" s="61"/>
      <c r="O31" s="9"/>
      <c r="P31" s="9"/>
      <c r="Q31" s="93"/>
      <c r="R31" s="3"/>
      <c r="S31" s="3"/>
    </row>
    <row r="32" spans="2:19" ht="18.75">
      <c r="B32" s="14"/>
      <c r="C32" s="85" t="s">
        <v>191</v>
      </c>
      <c r="D32" s="86">
        <v>70</v>
      </c>
      <c r="E32" s="3"/>
      <c r="F32" s="324"/>
      <c r="G32" s="322"/>
      <c r="H32" s="81"/>
      <c r="J32" s="3"/>
      <c r="K32" s="3"/>
      <c r="L32" s="9"/>
      <c r="M32" s="60"/>
      <c r="N32" s="61"/>
      <c r="O32" s="9"/>
      <c r="P32" s="9"/>
      <c r="Q32" s="93"/>
      <c r="R32" s="3"/>
      <c r="S32" s="3"/>
    </row>
    <row r="33" spans="2:19" ht="32.25">
      <c r="B33" s="14"/>
      <c r="C33" s="85" t="s">
        <v>192</v>
      </c>
      <c r="D33" s="86">
        <v>30</v>
      </c>
      <c r="E33" s="3"/>
      <c r="F33" s="324"/>
      <c r="G33" s="322"/>
      <c r="H33" s="81"/>
      <c r="J33" s="3"/>
      <c r="K33" s="3"/>
      <c r="L33" s="9"/>
      <c r="M33" s="60"/>
      <c r="N33" s="61"/>
      <c r="O33" s="9"/>
      <c r="P33" s="9"/>
      <c r="Q33" s="93"/>
      <c r="R33" s="3"/>
      <c r="S33" s="3"/>
    </row>
    <row r="34" spans="2:19" ht="19.5" thickBot="1">
      <c r="B34" s="44"/>
      <c r="C34" s="91" t="s">
        <v>193</v>
      </c>
      <c r="D34" s="92">
        <v>0</v>
      </c>
      <c r="E34" s="3"/>
      <c r="F34" s="324"/>
      <c r="G34" s="323"/>
      <c r="H34" s="81"/>
      <c r="J34" s="3"/>
      <c r="K34" s="3"/>
      <c r="L34" s="9"/>
      <c r="M34" s="60"/>
      <c r="N34" s="61"/>
      <c r="O34" s="9"/>
      <c r="P34" s="9"/>
      <c r="Q34" s="93"/>
      <c r="R34" s="3"/>
      <c r="S34" s="3"/>
    </row>
    <row r="35" spans="2:19" ht="19.5" thickBot="1">
      <c r="B35" s="56"/>
      <c r="C35" s="55"/>
      <c r="D35" s="15"/>
      <c r="E35" s="3"/>
      <c r="F35" s="9"/>
      <c r="G35" s="21"/>
      <c r="H35" s="81"/>
      <c r="J35" s="3"/>
      <c r="K35" s="3"/>
      <c r="L35" s="9"/>
      <c r="M35" s="60"/>
      <c r="N35" s="61"/>
      <c r="O35" s="9"/>
      <c r="P35" s="9"/>
      <c r="Q35" s="93"/>
      <c r="R35" s="3"/>
      <c r="S35" s="3"/>
    </row>
    <row r="36" spans="2:19" ht="32.25" thickBot="1">
      <c r="B36" s="121">
        <v>10</v>
      </c>
      <c r="C36" s="122" t="s">
        <v>6</v>
      </c>
      <c r="D36" s="123"/>
      <c r="E36" s="3"/>
      <c r="F36" s="3" t="e">
        <f>(F38+F42)/2</f>
        <v>#REF!</v>
      </c>
      <c r="G36" s="132" t="s">
        <v>17</v>
      </c>
      <c r="H36" s="81"/>
      <c r="J36" s="3"/>
      <c r="K36" s="3"/>
      <c r="L36" s="9"/>
      <c r="M36" s="60"/>
      <c r="N36" s="61"/>
      <c r="O36" s="9"/>
      <c r="P36" s="9"/>
      <c r="Q36" s="93"/>
      <c r="R36" s="3"/>
      <c r="S36" s="3"/>
    </row>
    <row r="37" spans="2:19" ht="18.75">
      <c r="B37" s="11"/>
      <c r="C37" s="141"/>
      <c r="D37" s="13"/>
      <c r="E37" s="3"/>
      <c r="F37" s="9"/>
      <c r="G37" s="9"/>
      <c r="H37" s="81"/>
      <c r="J37" s="3"/>
      <c r="K37" s="3"/>
      <c r="L37" s="9"/>
      <c r="M37" s="60"/>
      <c r="N37" s="61"/>
      <c r="O37" s="9"/>
      <c r="P37" s="9"/>
      <c r="Q37" s="93"/>
      <c r="R37" s="3"/>
      <c r="S37" s="3"/>
    </row>
    <row r="38" spans="2:19" ht="18.75">
      <c r="B38" s="124">
        <v>10.1</v>
      </c>
      <c r="C38" s="125" t="s">
        <v>198</v>
      </c>
      <c r="D38" s="126"/>
      <c r="E38" s="3"/>
      <c r="F38" s="9" t="e">
        <f>P23*F39</f>
        <v>#REF!</v>
      </c>
      <c r="G38" s="9"/>
      <c r="H38" s="81"/>
      <c r="J38" s="3"/>
      <c r="K38" s="3"/>
      <c r="L38" s="9"/>
      <c r="M38" s="60"/>
      <c r="N38" s="61"/>
      <c r="O38" s="9"/>
      <c r="P38" s="9"/>
      <c r="Q38" s="93"/>
      <c r="R38" s="3"/>
      <c r="S38" s="3"/>
    </row>
    <row r="39" spans="2:19" ht="18.75">
      <c r="B39" s="14"/>
      <c r="C39" s="83" t="s">
        <v>199</v>
      </c>
      <c r="D39" s="84">
        <v>100</v>
      </c>
      <c r="E39" s="3"/>
      <c r="F39" s="324">
        <f>G39</f>
        <v>100</v>
      </c>
      <c r="G39" s="321">
        <v>100</v>
      </c>
      <c r="H39" s="81"/>
      <c r="J39" s="3"/>
      <c r="K39" s="3"/>
      <c r="L39" s="9"/>
      <c r="M39" s="60"/>
      <c r="N39" s="61"/>
      <c r="O39" s="9"/>
      <c r="P39" s="9"/>
      <c r="Q39" s="93"/>
      <c r="R39" s="3"/>
      <c r="S39" s="3"/>
    </row>
    <row r="40" spans="2:19" ht="18.75">
      <c r="B40" s="14"/>
      <c r="C40" s="85" t="s">
        <v>200</v>
      </c>
      <c r="D40" s="86">
        <v>30</v>
      </c>
      <c r="E40" s="3"/>
      <c r="F40" s="324"/>
      <c r="G40" s="322"/>
      <c r="H40" s="81"/>
      <c r="J40" s="3"/>
      <c r="K40" s="3"/>
      <c r="L40" s="9"/>
      <c r="M40" s="60"/>
      <c r="N40" s="61"/>
      <c r="O40" s="9"/>
      <c r="P40" s="9"/>
      <c r="Q40" s="93"/>
      <c r="R40" s="3"/>
      <c r="S40" s="3"/>
    </row>
    <row r="41" spans="2:19" ht="19.5" thickBot="1">
      <c r="B41" s="44"/>
      <c r="C41" s="97" t="s">
        <v>201</v>
      </c>
      <c r="D41" s="92">
        <v>0</v>
      </c>
      <c r="E41" s="3"/>
      <c r="F41" s="324"/>
      <c r="G41" s="323"/>
      <c r="H41" s="81"/>
      <c r="J41" s="3"/>
      <c r="K41" s="3"/>
      <c r="L41" s="9"/>
      <c r="M41" s="60"/>
      <c r="N41" s="61"/>
      <c r="O41" s="9"/>
      <c r="P41" s="9"/>
      <c r="Q41" s="93"/>
      <c r="R41" s="3"/>
      <c r="S41" s="3"/>
    </row>
    <row r="42" spans="2:19" ht="18.75">
      <c r="B42" s="124">
        <v>10.199999999999999</v>
      </c>
      <c r="C42" s="125" t="s">
        <v>194</v>
      </c>
      <c r="D42" s="126"/>
      <c r="E42" s="3"/>
      <c r="F42" s="9" t="e">
        <f>P23*F43</f>
        <v>#REF!</v>
      </c>
      <c r="G42" s="9"/>
      <c r="H42" s="81"/>
      <c r="J42" s="3"/>
      <c r="K42" s="3"/>
      <c r="L42" s="9"/>
      <c r="M42" s="60"/>
      <c r="N42" s="61"/>
      <c r="O42" s="9"/>
      <c r="P42" s="9"/>
      <c r="Q42" s="93"/>
      <c r="R42" s="3"/>
      <c r="S42" s="3"/>
    </row>
    <row r="43" spans="2:19" ht="18.75">
      <c r="B43" s="14"/>
      <c r="C43" s="83" t="s">
        <v>195</v>
      </c>
      <c r="D43" s="84">
        <v>100</v>
      </c>
      <c r="E43" s="3"/>
      <c r="F43" s="324">
        <f>G43</f>
        <v>100</v>
      </c>
      <c r="G43" s="321">
        <v>100</v>
      </c>
      <c r="H43" s="81"/>
      <c r="J43" s="3"/>
      <c r="K43" s="3"/>
      <c r="L43" s="9"/>
      <c r="M43" s="60"/>
      <c r="N43" s="61"/>
      <c r="O43" s="9"/>
      <c r="P43" s="9"/>
      <c r="Q43" s="93"/>
      <c r="R43" s="3"/>
      <c r="S43" s="3"/>
    </row>
    <row r="44" spans="2:19" ht="18.75">
      <c r="B44" s="14"/>
      <c r="C44" s="85" t="s">
        <v>196</v>
      </c>
      <c r="D44" s="86">
        <v>30</v>
      </c>
      <c r="E44" s="3"/>
      <c r="F44" s="324"/>
      <c r="G44" s="322"/>
      <c r="H44" s="81"/>
      <c r="J44" s="3"/>
      <c r="K44" s="3"/>
      <c r="L44" s="9"/>
      <c r="M44" s="60"/>
      <c r="N44" s="61"/>
      <c r="O44" s="9"/>
      <c r="P44" s="9"/>
      <c r="Q44" s="93"/>
      <c r="R44" s="3"/>
      <c r="S44" s="3"/>
    </row>
    <row r="45" spans="2:19" ht="19.5" thickBot="1">
      <c r="B45" s="44"/>
      <c r="C45" s="97" t="s">
        <v>197</v>
      </c>
      <c r="D45" s="92">
        <v>0</v>
      </c>
      <c r="E45" s="3"/>
      <c r="F45" s="324"/>
      <c r="G45" s="323"/>
      <c r="H45" s="81"/>
      <c r="J45" s="3"/>
      <c r="K45" s="3"/>
      <c r="L45" s="9"/>
      <c r="M45" s="60"/>
      <c r="N45" s="61"/>
      <c r="O45" s="9"/>
      <c r="P45" s="9"/>
      <c r="Q45" s="93"/>
      <c r="R45" s="3"/>
      <c r="S45" s="3"/>
    </row>
    <row r="46" spans="2:19" ht="19.5" thickBot="1">
      <c r="B46" s="56"/>
      <c r="C46" s="55"/>
      <c r="D46" s="15"/>
      <c r="E46" s="3"/>
      <c r="F46" s="9"/>
      <c r="G46" s="3"/>
      <c r="H46" s="81"/>
      <c r="J46" s="3"/>
      <c r="K46" s="3"/>
      <c r="L46" s="9"/>
      <c r="M46" s="60"/>
      <c r="N46" s="61"/>
      <c r="O46" s="9"/>
      <c r="P46" s="9"/>
      <c r="Q46" s="93"/>
      <c r="R46" s="3"/>
      <c r="S46" s="3"/>
    </row>
    <row r="47" spans="2:19" ht="32.25" thickBot="1">
      <c r="B47" s="121">
        <v>11</v>
      </c>
      <c r="C47" s="122" t="s">
        <v>167</v>
      </c>
      <c r="D47" s="123"/>
      <c r="E47" s="3"/>
      <c r="F47" s="3" t="e">
        <f>F49</f>
        <v>#REF!</v>
      </c>
      <c r="G47" s="132" t="s">
        <v>17</v>
      </c>
      <c r="H47" s="81"/>
      <c r="J47" s="3"/>
      <c r="K47" s="3"/>
      <c r="L47" s="9"/>
      <c r="M47" s="60"/>
      <c r="N47" s="61"/>
      <c r="O47" s="9"/>
      <c r="P47" s="9"/>
      <c r="Q47" s="93"/>
      <c r="R47" s="3"/>
      <c r="S47" s="3"/>
    </row>
    <row r="48" spans="2:19" ht="18.75">
      <c r="B48" s="142"/>
      <c r="C48" s="143"/>
      <c r="D48" s="13"/>
      <c r="E48" s="3"/>
      <c r="F48" s="9"/>
      <c r="G48" s="9"/>
      <c r="H48" s="81"/>
      <c r="J48" s="3"/>
      <c r="K48" s="3"/>
      <c r="L48" s="9"/>
      <c r="M48" s="60"/>
      <c r="N48" s="61"/>
      <c r="O48" s="9"/>
      <c r="P48" s="9"/>
      <c r="Q48" s="93"/>
      <c r="R48" s="3"/>
      <c r="S48" s="3"/>
    </row>
    <row r="49" spans="2:19" ht="18.75">
      <c r="B49" s="124">
        <v>11.1</v>
      </c>
      <c r="C49" s="125" t="s">
        <v>168</v>
      </c>
      <c r="D49" s="126"/>
      <c r="E49" s="3"/>
      <c r="F49" s="9" t="e">
        <f>P24*F50</f>
        <v>#REF!</v>
      </c>
      <c r="G49" s="104"/>
      <c r="H49" s="81"/>
      <c r="J49" s="3"/>
      <c r="K49" s="3"/>
      <c r="L49" s="9"/>
      <c r="M49" s="60"/>
      <c r="N49" s="61"/>
      <c r="O49" s="9"/>
      <c r="P49" s="9"/>
      <c r="Q49" s="93"/>
      <c r="R49" s="3"/>
      <c r="S49" s="3"/>
    </row>
    <row r="50" spans="2:19" ht="18.75">
      <c r="B50" s="14"/>
      <c r="C50" s="83" t="s">
        <v>231</v>
      </c>
      <c r="D50" s="84">
        <v>100</v>
      </c>
      <c r="E50" s="3"/>
      <c r="F50" s="324">
        <f>G50</f>
        <v>100</v>
      </c>
      <c r="G50" s="321">
        <v>100</v>
      </c>
      <c r="H50" s="81"/>
      <c r="J50" s="3"/>
      <c r="K50" s="3"/>
      <c r="L50" s="9"/>
      <c r="M50" s="60"/>
      <c r="N50" s="61"/>
      <c r="O50" s="9"/>
      <c r="P50" s="9"/>
      <c r="Q50" s="93"/>
      <c r="R50" s="3"/>
      <c r="S50" s="3"/>
    </row>
    <row r="51" spans="2:19" ht="19.5" thickBot="1">
      <c r="B51" s="44"/>
      <c r="C51" s="45" t="s">
        <v>232</v>
      </c>
      <c r="D51" s="92">
        <v>0</v>
      </c>
      <c r="E51" s="3"/>
      <c r="F51" s="324"/>
      <c r="G51" s="323"/>
      <c r="H51" s="81"/>
      <c r="J51" s="3"/>
      <c r="K51" s="3"/>
      <c r="L51" s="9"/>
      <c r="M51" s="60"/>
      <c r="N51" s="61"/>
      <c r="O51" s="9"/>
      <c r="P51" s="9"/>
      <c r="Q51" s="93"/>
      <c r="R51" s="3"/>
      <c r="S51" s="3"/>
    </row>
    <row r="52" spans="2:19" ht="19.5" thickBot="1">
      <c r="B52" s="56"/>
      <c r="C52" s="55"/>
      <c r="D52" s="15"/>
      <c r="E52" s="3"/>
      <c r="F52" s="9"/>
      <c r="G52" s="3"/>
      <c r="H52" s="81"/>
      <c r="J52" s="3"/>
      <c r="K52" s="3"/>
      <c r="L52" s="9"/>
      <c r="M52" s="60"/>
      <c r="N52" s="61"/>
      <c r="O52" s="9"/>
      <c r="P52" s="9"/>
      <c r="Q52" s="93"/>
      <c r="R52" s="3"/>
      <c r="S52" s="3"/>
    </row>
    <row r="53" spans="2:19" ht="32.25" thickBot="1">
      <c r="B53" s="127"/>
      <c r="C53" s="128" t="s">
        <v>116</v>
      </c>
      <c r="D53" s="129" t="e">
        <f>(F6+F19+F28+F36+F47)/10</f>
        <v>#REF!</v>
      </c>
      <c r="E53" s="3"/>
      <c r="F53" s="9"/>
      <c r="G53" s="3"/>
      <c r="J53" s="10"/>
      <c r="K53" s="10"/>
      <c r="L53" s="10"/>
      <c r="M53" s="10"/>
      <c r="N53" s="10"/>
      <c r="O53" s="10"/>
      <c r="P53" s="10"/>
      <c r="Q53" s="10"/>
      <c r="R53" s="10"/>
      <c r="S53" s="10"/>
    </row>
    <row r="54" spans="2:19" ht="17.100000000000001" customHeight="1">
      <c r="B54" s="3"/>
      <c r="C54" s="144"/>
      <c r="D54" s="3"/>
      <c r="E54" s="3"/>
      <c r="F54" s="3"/>
      <c r="G54" s="3"/>
      <c r="J54" s="10"/>
      <c r="K54" s="10"/>
      <c r="L54" s="10"/>
      <c r="M54" s="10"/>
      <c r="N54" s="10"/>
      <c r="O54" s="10"/>
      <c r="P54" s="10"/>
      <c r="Q54" s="10"/>
      <c r="R54" s="10"/>
      <c r="S54" s="10"/>
    </row>
  </sheetData>
  <dataConsolidate function="product"/>
  <mergeCells count="17">
    <mergeCell ref="G50:G51"/>
    <mergeCell ref="F50:F51"/>
    <mergeCell ref="G31:G34"/>
    <mergeCell ref="G39:G41"/>
    <mergeCell ref="F31:F34"/>
    <mergeCell ref="F39:F41"/>
    <mergeCell ref="F43:F45"/>
    <mergeCell ref="G43:G45"/>
    <mergeCell ref="C2:D2"/>
    <mergeCell ref="L2:Q2"/>
    <mergeCell ref="L4:M4"/>
    <mergeCell ref="G9:G12"/>
    <mergeCell ref="G22:G26"/>
    <mergeCell ref="F9:F12"/>
    <mergeCell ref="F22:F26"/>
    <mergeCell ref="F14:F17"/>
    <mergeCell ref="G14:G17"/>
  </mergeCells>
  <phoneticPr fontId="5" type="noConversion"/>
  <conditionalFormatting sqref="N6">
    <cfRule type="containsText" dxfId="19" priority="1" operator="containsText" text="outstanding">
      <formula>NOT(ISERROR(SEARCH("outstanding",N6)))</formula>
    </cfRule>
    <cfRule type="containsText" dxfId="18" priority="2" operator="containsText" text="excellent">
      <formula>NOT(ISERROR(SEARCH("excellent",N6)))</formula>
    </cfRule>
    <cfRule type="containsText" dxfId="17" priority="3" operator="containsText" text="good">
      <formula>NOT(ISERROR(SEARCH("good",N6)))</formula>
    </cfRule>
    <cfRule type="containsText" dxfId="16" priority="4" operator="containsText" text="fair">
      <formula>NOT(ISERROR(SEARCH("fair",N6)))</formula>
    </cfRule>
    <cfRule type="containsText" dxfId="15" priority="5" operator="containsText" text="poor">
      <formula>NOT(ISERROR(SEARCH("poor",N6)))</formula>
    </cfRule>
  </conditionalFormatting>
  <dataValidations disablePrompts="1" count="6">
    <dataValidation type="list" allowBlank="1" showInputMessage="1" showErrorMessage="1" promptTitle="Choose one of the values" sqref="G9:G12 G14:G17">
      <formula1>$D$9:$D$12</formula1>
    </dataValidation>
    <dataValidation type="list" allowBlank="1" showInputMessage="1" showErrorMessage="1" sqref="G22:G26">
      <formula1>$D$22:$D$26</formula1>
    </dataValidation>
    <dataValidation type="list" allowBlank="1" showInputMessage="1" showErrorMessage="1" sqref="G31:G34">
      <formula1>$D$31:$D$34</formula1>
    </dataValidation>
    <dataValidation type="list" allowBlank="1" showInputMessage="1" showErrorMessage="1" sqref="G39:G41">
      <formula1>$D$39:$D$41</formula1>
    </dataValidation>
    <dataValidation type="list" allowBlank="1" showInputMessage="1" showErrorMessage="1" sqref="G43:G45">
      <formula1>$D$43:$D$45</formula1>
    </dataValidation>
    <dataValidation type="list" allowBlank="1" showInputMessage="1" showErrorMessage="1" sqref="G50:G51">
      <formula1>$D$50:$D$51</formula1>
    </dataValidation>
  </dataValidations>
  <pageMargins left="0.7" right="0.7" top="0.75" bottom="0.75" header="0.3" footer="0.3"/>
  <pageSetup paperSize="9" scale="52" orientation="portrait" horizontalDpi="4294967292" verticalDpi="4294967292"/>
  <rowBreaks count="1" manualBreakCount="1">
    <brk id="54" max="16383" man="1"/>
  </rowBreaks>
  <colBreaks count="2" manualBreakCount="2">
    <brk id="8" max="1048575" man="1"/>
    <brk id="19" max="1048575" man="1"/>
  </colBreaks>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Y237"/>
  <sheetViews>
    <sheetView workbookViewId="0"/>
  </sheetViews>
  <sheetFormatPr defaultColWidth="10.875" defaultRowHeight="15.75"/>
  <cols>
    <col min="1" max="1" width="2.125" style="180" customWidth="1"/>
    <col min="2" max="2" width="6.375" style="181" customWidth="1"/>
    <col min="3" max="3" width="101.625" style="181" customWidth="1"/>
    <col min="4" max="4" width="12.625" style="181" customWidth="1"/>
    <col min="5" max="5" width="6" style="181" customWidth="1"/>
    <col min="6" max="6" width="14.125" style="181" customWidth="1"/>
    <col min="7" max="7" width="9.5" style="181" customWidth="1"/>
    <col min="8" max="9" width="1.625" style="180" customWidth="1"/>
    <col min="10" max="10" width="10.875" style="181" customWidth="1"/>
    <col min="11" max="11" width="5.5" style="181" customWidth="1"/>
    <col min="12" max="12" width="12.375" style="181" customWidth="1"/>
    <col min="13" max="13" width="32.625" style="181" customWidth="1"/>
    <col min="14" max="14" width="26.125" style="181" customWidth="1"/>
    <col min="15" max="15" width="1.375" style="180" customWidth="1"/>
    <col min="16" max="16" width="1.125" style="181" customWidth="1"/>
    <col min="17" max="17" width="20.125" style="181" customWidth="1"/>
    <col min="18" max="18" width="20.875" style="181" customWidth="1"/>
    <col min="19" max="19" width="1.625" style="181" customWidth="1"/>
    <col min="20" max="16384" width="10.875" style="181"/>
  </cols>
  <sheetData>
    <row r="1" spans="1:77" s="180" customFormat="1" ht="17.100000000000001" customHeight="1">
      <c r="A1" s="47"/>
      <c r="B1" s="47"/>
      <c r="C1" s="47"/>
      <c r="D1" s="47"/>
      <c r="E1" s="47"/>
      <c r="F1" s="47"/>
      <c r="G1" s="47"/>
      <c r="H1" s="47"/>
      <c r="I1" s="205"/>
      <c r="J1" s="47"/>
      <c r="K1" s="47"/>
      <c r="L1" s="47"/>
      <c r="M1" s="47"/>
      <c r="N1" s="47"/>
      <c r="O1" s="47"/>
      <c r="P1" s="47"/>
      <c r="Q1" s="47"/>
      <c r="R1" s="47"/>
      <c r="S1" s="47"/>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row>
    <row r="2" spans="1:77" ht="38.1" customHeight="1">
      <c r="A2" s="47"/>
      <c r="B2" s="47"/>
      <c r="C2" s="326" t="s">
        <v>118</v>
      </c>
      <c r="D2" s="326"/>
      <c r="E2" s="47"/>
      <c r="F2" s="47"/>
      <c r="G2" s="47"/>
      <c r="H2" s="47"/>
      <c r="I2" s="205"/>
      <c r="J2" s="47"/>
      <c r="K2" s="47"/>
      <c r="L2" s="327" t="str">
        <f>C2</f>
        <v>HQR - Home Quality Rating - Economy</v>
      </c>
      <c r="M2" s="327"/>
      <c r="N2" s="327"/>
      <c r="O2" s="327"/>
      <c r="P2" s="327"/>
      <c r="Q2" s="327"/>
      <c r="R2" s="47"/>
      <c r="S2" s="47"/>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row>
    <row r="3" spans="1:77" ht="16.5" thickBot="1">
      <c r="A3" s="47"/>
      <c r="B3" s="47"/>
      <c r="C3" s="47"/>
      <c r="D3" s="47"/>
      <c r="E3" s="47"/>
      <c r="F3" s="47"/>
      <c r="G3" s="47"/>
      <c r="H3" s="47"/>
      <c r="I3" s="205"/>
      <c r="J3" s="47"/>
      <c r="K3" s="47"/>
      <c r="L3" s="47"/>
      <c r="M3" s="47"/>
      <c r="N3" s="47"/>
      <c r="O3" s="47"/>
      <c r="P3" s="47"/>
      <c r="Q3" s="47"/>
      <c r="R3" s="47"/>
      <c r="S3" s="47"/>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row>
    <row r="4" spans="1:77" ht="32.25" thickBot="1">
      <c r="A4" s="47"/>
      <c r="B4" s="127"/>
      <c r="C4" s="128" t="s">
        <v>117</v>
      </c>
      <c r="D4" s="182" t="s">
        <v>15</v>
      </c>
      <c r="E4" s="183"/>
      <c r="F4" s="47"/>
      <c r="G4" s="47"/>
      <c r="H4" s="179"/>
      <c r="I4" s="205"/>
      <c r="J4" s="47"/>
      <c r="K4" s="47"/>
      <c r="L4" s="328" t="str">
        <f>C4</f>
        <v xml:space="preserve">Economy </v>
      </c>
      <c r="M4" s="329"/>
      <c r="N4" s="184"/>
      <c r="O4" s="185" t="e">
        <f>D25</f>
        <v>#REF!</v>
      </c>
      <c r="P4" s="185" t="e">
        <f>10-O4</f>
        <v>#REF!</v>
      </c>
      <c r="Q4" s="47"/>
      <c r="R4" s="47"/>
      <c r="S4" s="47"/>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row>
    <row r="5" spans="1:77" s="188" customFormat="1" ht="15" customHeight="1" thickBot="1">
      <c r="A5" s="47"/>
      <c r="B5" s="47"/>
      <c r="C5" s="186"/>
      <c r="D5" s="47"/>
      <c r="E5" s="47"/>
      <c r="F5" s="47"/>
      <c r="G5" s="15"/>
      <c r="H5" s="15"/>
      <c r="I5" s="205"/>
      <c r="J5" s="47"/>
      <c r="K5" s="47"/>
      <c r="L5" s="187"/>
      <c r="M5" s="187"/>
      <c r="N5" s="187"/>
      <c r="O5" s="187"/>
      <c r="P5" s="187"/>
      <c r="Q5" s="187"/>
      <c r="R5" s="47"/>
      <c r="S5" s="47"/>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row>
    <row r="6" spans="1:77" ht="32.25" thickBot="1">
      <c r="A6" s="47"/>
      <c r="B6" s="121">
        <v>12</v>
      </c>
      <c r="C6" s="122" t="s">
        <v>7</v>
      </c>
      <c r="D6" s="123"/>
      <c r="E6" s="47"/>
      <c r="F6" s="55" t="e">
        <f>F10</f>
        <v>#REF!</v>
      </c>
      <c r="G6" s="189" t="s">
        <v>17</v>
      </c>
      <c r="H6" s="15"/>
      <c r="I6" s="205"/>
      <c r="J6" s="47"/>
      <c r="K6" s="47"/>
      <c r="L6" s="187"/>
      <c r="M6" s="187"/>
      <c r="N6" s="138" t="e">
        <f>IF(AND($D$25&gt;=0,$D$25&lt;=2),"POOR",IF(AND($D$25&gt;2,$D$25&lt;=4),"FAIR",IF(AND($D$25&gt;4,$D$25&lt;=6),"GOOD",IF(AND($D$25&gt;6,$D$25&lt;=8),"EXCELLENT",IF(AND($D$25&gt;8,$D$25&lt;=10),"OUTSTANDING")))))</f>
        <v>#REF!</v>
      </c>
      <c r="O6" s="176"/>
      <c r="P6" s="187"/>
      <c r="Q6" s="47"/>
      <c r="R6" s="47"/>
      <c r="S6" s="47"/>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05"/>
      <c r="BX6" s="205"/>
      <c r="BY6" s="205"/>
    </row>
    <row r="7" spans="1:77" ht="50.25">
      <c r="A7" s="47"/>
      <c r="B7" s="150" t="s">
        <v>0</v>
      </c>
      <c r="C7" s="151" t="s">
        <v>229</v>
      </c>
      <c r="D7" s="153">
        <f>F7</f>
        <v>100</v>
      </c>
      <c r="E7" s="47"/>
      <c r="F7" s="15">
        <f>'old-Construction Quality'!G38</f>
        <v>100</v>
      </c>
      <c r="G7" s="15"/>
      <c r="H7" s="15"/>
      <c r="I7" s="205"/>
      <c r="J7" s="47"/>
      <c r="K7" s="47"/>
      <c r="L7" s="187"/>
      <c r="M7" s="187"/>
      <c r="N7" s="187"/>
      <c r="O7" s="187"/>
      <c r="P7" s="187"/>
      <c r="Q7" s="47"/>
      <c r="R7" s="47"/>
      <c r="S7" s="47"/>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row>
    <row r="8" spans="1:77" s="188" customFormat="1" ht="18" customHeight="1" thickBot="1">
      <c r="A8" s="47"/>
      <c r="B8" s="178"/>
      <c r="C8" s="152" t="s">
        <v>230</v>
      </c>
      <c r="D8" s="167" t="e">
        <f>F8</f>
        <v>#REF!</v>
      </c>
      <c r="E8" s="47"/>
      <c r="F8" s="15" t="e">
        <f>#REF!</f>
        <v>#REF!</v>
      </c>
      <c r="G8" s="15"/>
      <c r="H8" s="15"/>
      <c r="I8" s="205"/>
      <c r="J8" s="47"/>
      <c r="K8" s="47"/>
      <c r="L8" s="187"/>
      <c r="M8" s="187"/>
      <c r="N8" s="187"/>
      <c r="O8" s="187"/>
      <c r="P8" s="187"/>
      <c r="Q8" s="187"/>
      <c r="R8" s="47"/>
      <c r="S8" s="47"/>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row>
    <row r="9" spans="1:77" s="188" customFormat="1" ht="21.75" thickBot="1">
      <c r="A9" s="47"/>
      <c r="B9" s="178"/>
      <c r="C9" s="166" t="s">
        <v>180</v>
      </c>
      <c r="D9" s="168" t="e">
        <f>(D7+D8)/2</f>
        <v>#REF!</v>
      </c>
      <c r="E9" s="47"/>
      <c r="F9" s="15"/>
      <c r="G9" s="15"/>
      <c r="H9" s="15"/>
      <c r="I9" s="205"/>
      <c r="J9" s="47"/>
      <c r="K9" s="47"/>
      <c r="L9" s="187"/>
      <c r="M9" s="187"/>
      <c r="N9" s="187"/>
      <c r="O9" s="187"/>
      <c r="P9" s="187"/>
      <c r="Q9" s="187"/>
      <c r="R9" s="47"/>
      <c r="S9" s="47"/>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row>
    <row r="10" spans="1:77">
      <c r="A10" s="47"/>
      <c r="B10" s="124">
        <v>12.1</v>
      </c>
      <c r="C10" s="125" t="s">
        <v>176</v>
      </c>
      <c r="D10" s="126"/>
      <c r="E10" s="47"/>
      <c r="F10" s="15" t="e">
        <f>P13*F11</f>
        <v>#REF!</v>
      </c>
      <c r="G10" s="15"/>
      <c r="H10" s="15"/>
      <c r="I10" s="205"/>
      <c r="J10" s="47"/>
      <c r="K10" s="47"/>
      <c r="L10" s="187"/>
      <c r="M10" s="187"/>
      <c r="N10" s="187"/>
      <c r="O10" s="187"/>
      <c r="P10" s="187"/>
      <c r="Q10" s="187"/>
      <c r="R10" s="47"/>
      <c r="S10" s="47"/>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row>
    <row r="11" spans="1:77" ht="18.75">
      <c r="A11" s="47"/>
      <c r="B11" s="14"/>
      <c r="C11" s="147" t="s">
        <v>181</v>
      </c>
      <c r="D11" s="84">
        <v>100</v>
      </c>
      <c r="E11" s="47"/>
      <c r="F11" s="325">
        <f>G11</f>
        <v>50</v>
      </c>
      <c r="G11" s="321">
        <v>50</v>
      </c>
      <c r="H11" s="56"/>
      <c r="I11" s="205"/>
      <c r="J11" s="47"/>
      <c r="K11" s="47"/>
      <c r="L11" s="187"/>
      <c r="M11" s="187"/>
      <c r="N11" s="187"/>
      <c r="O11" s="187"/>
      <c r="P11" s="187"/>
      <c r="Q11" s="19"/>
      <c r="R11" s="47"/>
      <c r="S11" s="47"/>
      <c r="T11" s="205"/>
      <c r="U11" s="206"/>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row>
    <row r="12" spans="1:77" ht="31.5">
      <c r="A12" s="47"/>
      <c r="B12" s="14"/>
      <c r="C12" s="148" t="s">
        <v>182</v>
      </c>
      <c r="D12" s="84">
        <v>50</v>
      </c>
      <c r="E12" s="47"/>
      <c r="F12" s="325"/>
      <c r="G12" s="322"/>
      <c r="H12" s="56"/>
      <c r="I12" s="205"/>
      <c r="J12" s="47"/>
      <c r="K12" s="47"/>
      <c r="L12" s="35" t="s">
        <v>31</v>
      </c>
      <c r="M12" s="190"/>
      <c r="N12" s="191" t="s">
        <v>32</v>
      </c>
      <c r="O12" s="191"/>
      <c r="P12" s="90"/>
      <c r="Q12" s="192" t="s">
        <v>33</v>
      </c>
      <c r="R12" s="47"/>
      <c r="S12" s="47"/>
      <c r="T12" s="205"/>
      <c r="U12" s="206"/>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row>
    <row r="13" spans="1:77" ht="16.5" thickBot="1">
      <c r="A13" s="47"/>
      <c r="B13" s="44"/>
      <c r="C13" s="149" t="s">
        <v>183</v>
      </c>
      <c r="D13" s="46">
        <v>0</v>
      </c>
      <c r="E13" s="47"/>
      <c r="F13" s="325"/>
      <c r="G13" s="323"/>
      <c r="H13" s="56"/>
      <c r="I13" s="205"/>
      <c r="J13" s="47"/>
      <c r="K13" s="47"/>
      <c r="L13" s="30">
        <v>12</v>
      </c>
      <c r="M13" s="31" t="str">
        <f>C6</f>
        <v>Life Cycle Costs</v>
      </c>
      <c r="N13" s="32" t="e">
        <f>P13*100</f>
        <v>#REF!</v>
      </c>
      <c r="O13" s="32"/>
      <c r="P13" s="83" t="e">
        <f>#REF!</f>
        <v>#REF!</v>
      </c>
      <c r="Q13" s="193" t="e">
        <f>F6</f>
        <v>#REF!</v>
      </c>
      <c r="R13" s="47"/>
      <c r="S13" s="47"/>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row>
    <row r="14" spans="1:77" ht="16.5" thickBot="1">
      <c r="A14" s="47"/>
      <c r="B14" s="56"/>
      <c r="C14" s="55"/>
      <c r="D14" s="15"/>
      <c r="E14" s="47"/>
      <c r="F14" s="15"/>
      <c r="G14" s="56"/>
      <c r="H14" s="56"/>
      <c r="I14" s="205"/>
      <c r="J14" s="47"/>
      <c r="K14" s="47"/>
      <c r="L14" s="35">
        <v>13</v>
      </c>
      <c r="M14" s="36" t="str">
        <f>C15</f>
        <v>Building adaptability and Flexibility</v>
      </c>
      <c r="N14" s="32" t="e">
        <f>P14*100</f>
        <v>#REF!</v>
      </c>
      <c r="O14" s="32"/>
      <c r="P14" s="85" t="e">
        <f>#REF!</f>
        <v>#REF!</v>
      </c>
      <c r="Q14" s="194" t="e">
        <f>F15</f>
        <v>#REF!</v>
      </c>
      <c r="R14" s="47"/>
      <c r="S14" s="47"/>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row>
    <row r="15" spans="1:77" ht="32.25" thickBot="1">
      <c r="A15" s="47"/>
      <c r="B15" s="121">
        <v>13</v>
      </c>
      <c r="C15" s="122" t="s">
        <v>8</v>
      </c>
      <c r="D15" s="123"/>
      <c r="E15" s="47"/>
      <c r="F15" s="55" t="e">
        <f>F17</f>
        <v>#REF!</v>
      </c>
      <c r="G15" s="189" t="s">
        <v>17</v>
      </c>
      <c r="H15" s="56"/>
      <c r="I15" s="205"/>
      <c r="J15" s="47"/>
      <c r="K15" s="47"/>
      <c r="L15" s="195"/>
      <c r="M15" s="41" t="s">
        <v>40</v>
      </c>
      <c r="N15" s="32" t="e">
        <f>N13+N14</f>
        <v>#REF!</v>
      </c>
      <c r="O15" s="32"/>
      <c r="P15" s="83"/>
      <c r="Q15" s="196" t="e">
        <f>SUM(Q13:Q14)</f>
        <v>#REF!</v>
      </c>
      <c r="R15" s="47"/>
      <c r="S15" s="47"/>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row>
    <row r="16" spans="1:77">
      <c r="A16" s="47"/>
      <c r="B16" s="178"/>
      <c r="C16" s="96"/>
      <c r="D16" s="13"/>
      <c r="E16" s="47"/>
      <c r="F16" s="15"/>
      <c r="G16" s="15"/>
      <c r="H16" s="56"/>
      <c r="I16" s="205"/>
      <c r="J16" s="47"/>
      <c r="K16" s="47"/>
      <c r="L16" s="47"/>
      <c r="M16" s="47"/>
      <c r="N16" s="47"/>
      <c r="O16" s="47"/>
      <c r="P16" s="47"/>
      <c r="Q16" s="47"/>
      <c r="R16" s="47"/>
      <c r="S16" s="47"/>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row>
    <row r="17" spans="1:77">
      <c r="A17" s="47"/>
      <c r="B17" s="124">
        <v>13.1</v>
      </c>
      <c r="C17" s="125" t="s">
        <v>160</v>
      </c>
      <c r="D17" s="126"/>
      <c r="E17" s="47"/>
      <c r="F17" s="15" t="e">
        <f>P14*F19</f>
        <v>#REF!</v>
      </c>
      <c r="G17" s="15"/>
      <c r="H17" s="56"/>
      <c r="I17" s="205"/>
      <c r="J17" s="47"/>
      <c r="K17" s="47"/>
      <c r="L17" s="47"/>
      <c r="M17" s="47"/>
      <c r="N17" s="47"/>
      <c r="O17" s="47"/>
      <c r="P17" s="47"/>
      <c r="Q17" s="47"/>
      <c r="R17" s="47"/>
      <c r="S17" s="47"/>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row>
    <row r="18" spans="1:77" ht="110.25">
      <c r="A18" s="47"/>
      <c r="B18" s="14"/>
      <c r="C18" s="147" t="s">
        <v>207</v>
      </c>
      <c r="D18" s="84"/>
      <c r="E18" s="47"/>
      <c r="F18" s="55"/>
      <c r="G18" s="55"/>
      <c r="H18" s="56"/>
      <c r="I18" s="205"/>
      <c r="J18" s="47"/>
      <c r="K18" s="47"/>
      <c r="L18" s="47"/>
      <c r="M18" s="47"/>
      <c r="N18" s="47"/>
      <c r="O18" s="47"/>
      <c r="P18" s="47"/>
      <c r="Q18" s="47"/>
      <c r="R18" s="47"/>
      <c r="S18" s="47"/>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row>
    <row r="19" spans="1:77">
      <c r="A19" s="47"/>
      <c r="B19" s="14"/>
      <c r="C19" s="148" t="s">
        <v>202</v>
      </c>
      <c r="D19" s="86">
        <v>100</v>
      </c>
      <c r="E19" s="47"/>
      <c r="F19" s="325">
        <f>G19</f>
        <v>100</v>
      </c>
      <c r="G19" s="321">
        <v>100</v>
      </c>
      <c r="H19" s="56"/>
      <c r="I19" s="205"/>
      <c r="J19" s="47"/>
      <c r="K19" s="47"/>
      <c r="L19" s="47"/>
      <c r="M19" s="47"/>
      <c r="N19" s="47"/>
      <c r="O19" s="47"/>
      <c r="P19" s="47"/>
      <c r="Q19" s="47"/>
      <c r="R19" s="47"/>
      <c r="S19" s="47"/>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row>
    <row r="20" spans="1:77">
      <c r="A20" s="47"/>
      <c r="B20" s="14"/>
      <c r="C20" s="148" t="s">
        <v>204</v>
      </c>
      <c r="D20" s="86">
        <v>80</v>
      </c>
      <c r="E20" s="47"/>
      <c r="F20" s="325"/>
      <c r="G20" s="322"/>
      <c r="H20" s="56"/>
      <c r="I20" s="205"/>
      <c r="J20" s="47"/>
      <c r="K20" s="47"/>
      <c r="L20" s="47"/>
      <c r="M20" s="47"/>
      <c r="N20" s="47"/>
      <c r="O20" s="47"/>
      <c r="P20" s="47"/>
      <c r="Q20" s="47"/>
      <c r="R20" s="47"/>
      <c r="S20" s="47"/>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row>
    <row r="21" spans="1:77">
      <c r="A21" s="47"/>
      <c r="B21" s="14"/>
      <c r="C21" s="148" t="s">
        <v>203</v>
      </c>
      <c r="D21" s="86">
        <v>50</v>
      </c>
      <c r="E21" s="47"/>
      <c r="F21" s="325"/>
      <c r="G21" s="322"/>
      <c r="H21" s="56"/>
      <c r="I21" s="205"/>
      <c r="J21" s="47"/>
      <c r="K21" s="47"/>
      <c r="L21" s="47"/>
      <c r="M21" s="47"/>
      <c r="N21" s="47"/>
      <c r="O21" s="47"/>
      <c r="P21" s="47"/>
      <c r="Q21" s="47"/>
      <c r="R21" s="47"/>
      <c r="S21" s="47"/>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row>
    <row r="22" spans="1:77">
      <c r="A22" s="47"/>
      <c r="B22" s="14"/>
      <c r="C22" s="148" t="s">
        <v>205</v>
      </c>
      <c r="D22" s="86">
        <v>30</v>
      </c>
      <c r="E22" s="47"/>
      <c r="F22" s="325"/>
      <c r="G22" s="322"/>
      <c r="H22" s="56"/>
      <c r="I22" s="205"/>
      <c r="J22" s="47"/>
      <c r="K22" s="47"/>
      <c r="L22" s="47"/>
      <c r="M22" s="47"/>
      <c r="N22" s="47"/>
      <c r="O22" s="47"/>
      <c r="P22" s="47"/>
      <c r="Q22" s="47"/>
      <c r="R22" s="47"/>
      <c r="S22" s="47"/>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row>
    <row r="23" spans="1:77" ht="19.5" thickBot="1">
      <c r="A23" s="47"/>
      <c r="B23" s="44"/>
      <c r="C23" s="149" t="s">
        <v>206</v>
      </c>
      <c r="D23" s="92">
        <v>0</v>
      </c>
      <c r="E23" s="47"/>
      <c r="F23" s="325"/>
      <c r="G23" s="323"/>
      <c r="H23" s="56"/>
      <c r="I23" s="205"/>
      <c r="J23" s="47"/>
      <c r="K23" s="15"/>
      <c r="L23" s="15"/>
      <c r="M23" s="197"/>
      <c r="N23" s="198"/>
      <c r="O23" s="198"/>
      <c r="P23" s="15"/>
      <c r="Q23" s="199"/>
      <c r="R23" s="15"/>
      <c r="S23" s="47"/>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row>
    <row r="24" spans="1:77" ht="16.5" thickBot="1">
      <c r="A24" s="47"/>
      <c r="B24" s="56"/>
      <c r="C24" s="55"/>
      <c r="D24" s="15"/>
      <c r="E24" s="47"/>
      <c r="F24" s="15"/>
      <c r="G24" s="47"/>
      <c r="H24" s="56"/>
      <c r="I24" s="205"/>
      <c r="J24" s="47"/>
      <c r="K24" s="47"/>
      <c r="L24" s="15"/>
      <c r="M24" s="60"/>
      <c r="N24" s="200"/>
      <c r="O24" s="200"/>
      <c r="P24" s="15"/>
      <c r="Q24" s="47"/>
      <c r="R24" s="47"/>
      <c r="S24" s="47"/>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row>
    <row r="25" spans="1:77" ht="32.25" thickBot="1">
      <c r="A25" s="47"/>
      <c r="B25" s="127"/>
      <c r="C25" s="128" t="s">
        <v>120</v>
      </c>
      <c r="D25" s="129" t="e">
        <f>(F6+F15)/10</f>
        <v>#REF!</v>
      </c>
      <c r="E25" s="47"/>
      <c r="F25" s="15"/>
      <c r="G25" s="47"/>
      <c r="H25" s="47"/>
      <c r="I25" s="205"/>
      <c r="J25" s="47"/>
      <c r="K25" s="47"/>
      <c r="L25" s="47"/>
      <c r="M25" s="47"/>
      <c r="N25" s="47"/>
      <c r="O25" s="47"/>
      <c r="P25" s="47"/>
      <c r="Q25" s="47"/>
      <c r="R25" s="47"/>
      <c r="S25" s="47"/>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row>
    <row r="26" spans="1:77" ht="17.100000000000001" customHeight="1">
      <c r="A26" s="47"/>
      <c r="B26" s="47"/>
      <c r="C26" s="47"/>
      <c r="D26" s="47"/>
      <c r="E26" s="47"/>
      <c r="F26" s="47"/>
      <c r="G26" s="47"/>
      <c r="H26" s="47"/>
      <c r="I26" s="205"/>
      <c r="J26" s="47"/>
      <c r="K26" s="47"/>
      <c r="L26" s="47"/>
      <c r="M26" s="47"/>
      <c r="N26" s="47"/>
      <c r="O26" s="47"/>
      <c r="P26" s="47"/>
      <c r="Q26" s="47"/>
      <c r="R26" s="47"/>
      <c r="S26" s="47"/>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row>
    <row r="27" spans="1:77" ht="18.75" hidden="1">
      <c r="Q27" s="201" t="s">
        <v>79</v>
      </c>
    </row>
    <row r="28" spans="1:77" ht="18.75" hidden="1">
      <c r="Q28" s="202" t="s">
        <v>80</v>
      </c>
    </row>
    <row r="29" spans="1:77" ht="18.75" hidden="1">
      <c r="Q29" s="203" t="s">
        <v>81</v>
      </c>
    </row>
    <row r="30" spans="1:77" ht="18.75" hidden="1">
      <c r="Q30" s="204" t="s">
        <v>82</v>
      </c>
    </row>
    <row r="31" spans="1:77" ht="18.75" hidden="1">
      <c r="Q31" s="202" t="s">
        <v>19</v>
      </c>
    </row>
    <row r="32" spans="1:77">
      <c r="A32" s="205"/>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row>
    <row r="33" spans="1:77">
      <c r="A33" s="205"/>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row>
    <row r="34" spans="1:77">
      <c r="A34" s="205"/>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row>
    <row r="35" spans="1:77">
      <c r="A35" s="205"/>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row>
    <row r="36" spans="1:77">
      <c r="A36" s="205"/>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row>
    <row r="37" spans="1:77">
      <c r="A37" s="205"/>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row>
    <row r="38" spans="1:77">
      <c r="A38" s="205"/>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row>
    <row r="39" spans="1:77">
      <c r="A39" s="205"/>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5"/>
      <c r="BR39" s="205"/>
      <c r="BS39" s="205"/>
      <c r="BT39" s="205"/>
      <c r="BU39" s="205"/>
      <c r="BV39" s="205"/>
      <c r="BW39" s="205"/>
      <c r="BX39" s="205"/>
      <c r="BY39" s="205"/>
    </row>
    <row r="40" spans="1:77">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5"/>
      <c r="BR40" s="205"/>
      <c r="BS40" s="205"/>
      <c r="BT40" s="205"/>
      <c r="BU40" s="205"/>
      <c r="BV40" s="205"/>
      <c r="BW40" s="205"/>
      <c r="BX40" s="205"/>
      <c r="BY40" s="205"/>
    </row>
    <row r="41" spans="1:77">
      <c r="A41" s="205"/>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row>
    <row r="42" spans="1:77">
      <c r="A42" s="205"/>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row>
    <row r="43" spans="1:77">
      <c r="A43" s="205"/>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row>
    <row r="44" spans="1:77">
      <c r="A44" s="205"/>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row>
    <row r="45" spans="1:77">
      <c r="A45" s="205"/>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row>
    <row r="46" spans="1:77">
      <c r="A46" s="205"/>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row>
    <row r="47" spans="1:77">
      <c r="A47" s="205"/>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row>
    <row r="48" spans="1:77">
      <c r="A48" s="205"/>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row>
    <row r="49" spans="1:77">
      <c r="A49" s="205"/>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5"/>
      <c r="BR49" s="205"/>
      <c r="BS49" s="205"/>
      <c r="BT49" s="205"/>
      <c r="BU49" s="205"/>
      <c r="BV49" s="205"/>
      <c r="BW49" s="205"/>
      <c r="BX49" s="205"/>
      <c r="BY49" s="205"/>
    </row>
    <row r="50" spans="1:77">
      <c r="A50" s="205"/>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5"/>
    </row>
    <row r="51" spans="1:77">
      <c r="A51" s="205"/>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row>
    <row r="52" spans="1:77">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row>
    <row r="53" spans="1:77">
      <c r="A53" s="205"/>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c r="BX53" s="205"/>
      <c r="BY53" s="205"/>
    </row>
    <row r="54" spans="1:77">
      <c r="A54" s="205"/>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row>
    <row r="55" spans="1:77">
      <c r="A55" s="20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row>
    <row r="56" spans="1:77">
      <c r="A56" s="205"/>
      <c r="B56" s="205"/>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row>
    <row r="57" spans="1:77">
      <c r="A57" s="20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row>
    <row r="58" spans="1:77">
      <c r="A58" s="205"/>
      <c r="B58" s="20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row>
    <row r="59" spans="1:77">
      <c r="A59" s="20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5"/>
      <c r="BR59" s="205"/>
      <c r="BS59" s="205"/>
      <c r="BT59" s="205"/>
      <c r="BU59" s="205"/>
      <c r="BV59" s="205"/>
      <c r="BW59" s="205"/>
      <c r="BX59" s="205"/>
      <c r="BY59" s="205"/>
    </row>
    <row r="60" spans="1:77">
      <c r="A60" s="205"/>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5"/>
      <c r="BS60" s="205"/>
      <c r="BT60" s="205"/>
      <c r="BU60" s="205"/>
      <c r="BV60" s="205"/>
      <c r="BW60" s="205"/>
      <c r="BX60" s="205"/>
      <c r="BY60" s="205"/>
    </row>
    <row r="61" spans="1:77">
      <c r="A61" s="205"/>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row>
    <row r="62" spans="1:77">
      <c r="A62" s="205"/>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row>
    <row r="63" spans="1:77">
      <c r="A63" s="205"/>
      <c r="B63" s="20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row>
    <row r="64" spans="1:77">
      <c r="A64" s="20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row>
    <row r="65" spans="1:77">
      <c r="A65" s="205"/>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row>
    <row r="66" spans="1:77">
      <c r="A66" s="205"/>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row>
    <row r="67" spans="1:77">
      <c r="A67" s="205"/>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row>
    <row r="68" spans="1:77">
      <c r="A68" s="20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row>
    <row r="69" spans="1:77">
      <c r="A69" s="205"/>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5"/>
      <c r="BR69" s="205"/>
      <c r="BS69" s="205"/>
      <c r="BT69" s="205"/>
      <c r="BU69" s="205"/>
      <c r="BV69" s="205"/>
      <c r="BW69" s="205"/>
      <c r="BX69" s="205"/>
      <c r="BY69" s="205"/>
    </row>
    <row r="70" spans="1:77">
      <c r="A70" s="205"/>
      <c r="B70" s="205"/>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row>
    <row r="71" spans="1:77">
      <c r="A71" s="205"/>
      <c r="B71" s="205"/>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c r="BR71" s="205"/>
      <c r="BS71" s="205"/>
      <c r="BT71" s="205"/>
      <c r="BU71" s="205"/>
      <c r="BV71" s="205"/>
      <c r="BW71" s="205"/>
      <c r="BX71" s="205"/>
      <c r="BY71" s="205"/>
    </row>
    <row r="72" spans="1:77">
      <c r="A72" s="205"/>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row>
    <row r="73" spans="1:77">
      <c r="A73" s="20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row>
    <row r="74" spans="1:77">
      <c r="A74" s="205"/>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5"/>
      <c r="BJ74" s="205"/>
      <c r="BK74" s="205"/>
      <c r="BL74" s="205"/>
      <c r="BM74" s="205"/>
      <c r="BN74" s="205"/>
      <c r="BO74" s="205"/>
      <c r="BP74" s="205"/>
      <c r="BQ74" s="205"/>
      <c r="BR74" s="205"/>
      <c r="BS74" s="205"/>
      <c r="BT74" s="205"/>
      <c r="BU74" s="205"/>
      <c r="BV74" s="205"/>
      <c r="BW74" s="205"/>
      <c r="BX74" s="205"/>
      <c r="BY74" s="205"/>
    </row>
    <row r="75" spans="1:77">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05"/>
      <c r="BF75" s="205"/>
      <c r="BG75" s="205"/>
      <c r="BH75" s="205"/>
      <c r="BI75" s="205"/>
      <c r="BJ75" s="205"/>
      <c r="BK75" s="205"/>
      <c r="BL75" s="205"/>
      <c r="BM75" s="205"/>
      <c r="BN75" s="205"/>
      <c r="BO75" s="205"/>
      <c r="BP75" s="205"/>
      <c r="BQ75" s="205"/>
      <c r="BR75" s="205"/>
      <c r="BS75" s="205"/>
      <c r="BT75" s="205"/>
      <c r="BU75" s="205"/>
      <c r="BV75" s="205"/>
      <c r="BW75" s="205"/>
      <c r="BX75" s="205"/>
      <c r="BY75" s="205"/>
    </row>
    <row r="76" spans="1:77">
      <c r="A76" s="205"/>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c r="BD76" s="205"/>
      <c r="BE76" s="205"/>
      <c r="BF76" s="205"/>
      <c r="BG76" s="205"/>
      <c r="BH76" s="205"/>
      <c r="BI76" s="205"/>
      <c r="BJ76" s="205"/>
      <c r="BK76" s="205"/>
      <c r="BL76" s="205"/>
      <c r="BM76" s="205"/>
      <c r="BN76" s="205"/>
      <c r="BO76" s="205"/>
      <c r="BP76" s="205"/>
      <c r="BQ76" s="205"/>
      <c r="BR76" s="205"/>
      <c r="BS76" s="205"/>
      <c r="BT76" s="205"/>
      <c r="BU76" s="205"/>
      <c r="BV76" s="205"/>
      <c r="BW76" s="205"/>
      <c r="BX76" s="205"/>
      <c r="BY76" s="205"/>
    </row>
    <row r="77" spans="1:77">
      <c r="A77" s="205"/>
      <c r="B77" s="205"/>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205"/>
      <c r="BG77" s="205"/>
      <c r="BH77" s="205"/>
      <c r="BI77" s="205"/>
      <c r="BJ77" s="205"/>
      <c r="BK77" s="205"/>
      <c r="BL77" s="205"/>
      <c r="BM77" s="205"/>
      <c r="BN77" s="205"/>
      <c r="BO77" s="205"/>
      <c r="BP77" s="205"/>
      <c r="BQ77" s="205"/>
      <c r="BR77" s="205"/>
      <c r="BS77" s="205"/>
      <c r="BT77" s="205"/>
      <c r="BU77" s="205"/>
      <c r="BV77" s="205"/>
      <c r="BW77" s="205"/>
      <c r="BX77" s="205"/>
      <c r="BY77" s="205"/>
    </row>
    <row r="78" spans="1:77">
      <c r="A78" s="205"/>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row>
    <row r="79" spans="1:77">
      <c r="A79" s="205"/>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c r="BR79" s="205"/>
      <c r="BS79" s="205"/>
      <c r="BT79" s="205"/>
      <c r="BU79" s="205"/>
      <c r="BV79" s="205"/>
      <c r="BW79" s="205"/>
      <c r="BX79" s="205"/>
      <c r="BY79" s="205"/>
    </row>
    <row r="80" spans="1:77">
      <c r="A80" s="205"/>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5"/>
      <c r="BP80" s="205"/>
      <c r="BQ80" s="205"/>
      <c r="BR80" s="205"/>
      <c r="BS80" s="205"/>
      <c r="BT80" s="205"/>
      <c r="BU80" s="205"/>
      <c r="BV80" s="205"/>
      <c r="BW80" s="205"/>
      <c r="BX80" s="205"/>
      <c r="BY80" s="205"/>
    </row>
    <row r="81" spans="1:77">
      <c r="A81" s="205"/>
      <c r="B81" s="20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row>
    <row r="82" spans="1:77">
      <c r="A82" s="205"/>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row>
    <row r="83" spans="1:77">
      <c r="A83" s="205"/>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row>
    <row r="84" spans="1:77">
      <c r="A84" s="205"/>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5"/>
      <c r="BU84" s="205"/>
      <c r="BV84" s="205"/>
      <c r="BW84" s="205"/>
      <c r="BX84" s="205"/>
      <c r="BY84" s="205"/>
    </row>
    <row r="85" spans="1:77">
      <c r="A85" s="205"/>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row>
    <row r="86" spans="1:77">
      <c r="A86" s="205"/>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row>
    <row r="87" spans="1:77">
      <c r="A87" s="205"/>
      <c r="B87" s="205"/>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c r="BR87" s="205"/>
      <c r="BS87" s="205"/>
      <c r="BT87" s="205"/>
      <c r="BU87" s="205"/>
      <c r="BV87" s="205"/>
      <c r="BW87" s="205"/>
      <c r="BX87" s="205"/>
      <c r="BY87" s="205"/>
    </row>
    <row r="88" spans="1:77">
      <c r="A88" s="205"/>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c r="BR88" s="205"/>
      <c r="BS88" s="205"/>
      <c r="BT88" s="205"/>
      <c r="BU88" s="205"/>
      <c r="BV88" s="205"/>
      <c r="BW88" s="205"/>
      <c r="BX88" s="205"/>
      <c r="BY88" s="205"/>
    </row>
    <row r="89" spans="1:77">
      <c r="A89" s="205"/>
      <c r="B89" s="205"/>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5"/>
      <c r="BQ89" s="205"/>
      <c r="BR89" s="205"/>
      <c r="BS89" s="205"/>
      <c r="BT89" s="205"/>
      <c r="BU89" s="205"/>
      <c r="BV89" s="205"/>
      <c r="BW89" s="205"/>
      <c r="BX89" s="205"/>
      <c r="BY89" s="205"/>
    </row>
    <row r="90" spans="1:77">
      <c r="A90" s="205"/>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5"/>
      <c r="BR90" s="205"/>
      <c r="BS90" s="205"/>
      <c r="BT90" s="205"/>
      <c r="BU90" s="205"/>
      <c r="BV90" s="205"/>
      <c r="BW90" s="205"/>
      <c r="BX90" s="205"/>
      <c r="BY90" s="205"/>
    </row>
    <row r="91" spans="1:77">
      <c r="A91" s="205"/>
      <c r="B91" s="205"/>
      <c r="C91" s="205"/>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5"/>
      <c r="BS91" s="205"/>
      <c r="BT91" s="205"/>
      <c r="BU91" s="205"/>
      <c r="BV91" s="205"/>
      <c r="BW91" s="205"/>
      <c r="BX91" s="205"/>
      <c r="BY91" s="205"/>
    </row>
    <row r="92" spans="1:77">
      <c r="A92" s="205"/>
      <c r="B92" s="205"/>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5"/>
      <c r="BU92" s="205"/>
      <c r="BV92" s="205"/>
      <c r="BW92" s="205"/>
      <c r="BX92" s="205"/>
      <c r="BY92" s="205"/>
    </row>
    <row r="93" spans="1:77">
      <c r="A93" s="205"/>
      <c r="B93" s="205"/>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row>
    <row r="94" spans="1:77">
      <c r="A94" s="205"/>
      <c r="B94" s="205"/>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5"/>
      <c r="BU94" s="205"/>
      <c r="BV94" s="205"/>
      <c r="BW94" s="205"/>
      <c r="BX94" s="205"/>
      <c r="BY94" s="205"/>
    </row>
    <row r="95" spans="1:77">
      <c r="A95" s="205"/>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5"/>
      <c r="BP95" s="205"/>
      <c r="BQ95" s="205"/>
      <c r="BR95" s="205"/>
      <c r="BS95" s="205"/>
      <c r="BT95" s="205"/>
      <c r="BU95" s="205"/>
      <c r="BV95" s="205"/>
      <c r="BW95" s="205"/>
      <c r="BX95" s="205"/>
      <c r="BY95" s="205"/>
    </row>
    <row r="96" spans="1:77">
      <c r="A96" s="205"/>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205"/>
      <c r="BF96" s="205"/>
      <c r="BG96" s="205"/>
      <c r="BH96" s="205"/>
      <c r="BI96" s="205"/>
      <c r="BJ96" s="205"/>
      <c r="BK96" s="205"/>
      <c r="BL96" s="205"/>
      <c r="BM96" s="205"/>
      <c r="BN96" s="205"/>
      <c r="BO96" s="205"/>
      <c r="BP96" s="205"/>
      <c r="BQ96" s="205"/>
      <c r="BR96" s="205"/>
      <c r="BS96" s="205"/>
      <c r="BT96" s="205"/>
      <c r="BU96" s="205"/>
      <c r="BV96" s="205"/>
      <c r="BW96" s="205"/>
      <c r="BX96" s="205"/>
      <c r="BY96" s="205"/>
    </row>
    <row r="97" spans="1:77">
      <c r="A97" s="205"/>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c r="BC97" s="205"/>
      <c r="BD97" s="205"/>
      <c r="BE97" s="205"/>
      <c r="BF97" s="205"/>
      <c r="BG97" s="205"/>
      <c r="BH97" s="205"/>
      <c r="BI97" s="205"/>
      <c r="BJ97" s="205"/>
      <c r="BK97" s="205"/>
      <c r="BL97" s="205"/>
      <c r="BM97" s="205"/>
      <c r="BN97" s="205"/>
      <c r="BO97" s="205"/>
      <c r="BP97" s="205"/>
      <c r="BQ97" s="205"/>
      <c r="BR97" s="205"/>
      <c r="BS97" s="205"/>
      <c r="BT97" s="205"/>
      <c r="BU97" s="205"/>
      <c r="BV97" s="205"/>
      <c r="BW97" s="205"/>
      <c r="BX97" s="205"/>
      <c r="BY97" s="205"/>
    </row>
    <row r="98" spans="1:77">
      <c r="A98" s="205"/>
      <c r="B98" s="205"/>
      <c r="C98" s="205"/>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05"/>
      <c r="BC98" s="205"/>
      <c r="BD98" s="205"/>
      <c r="BE98" s="205"/>
      <c r="BF98" s="205"/>
      <c r="BG98" s="205"/>
      <c r="BH98" s="205"/>
      <c r="BI98" s="205"/>
      <c r="BJ98" s="205"/>
      <c r="BK98" s="205"/>
      <c r="BL98" s="205"/>
      <c r="BM98" s="205"/>
      <c r="BN98" s="205"/>
      <c r="BO98" s="205"/>
      <c r="BP98" s="205"/>
      <c r="BQ98" s="205"/>
      <c r="BR98" s="205"/>
      <c r="BS98" s="205"/>
      <c r="BT98" s="205"/>
      <c r="BU98" s="205"/>
      <c r="BV98" s="205"/>
      <c r="BW98" s="205"/>
      <c r="BX98" s="205"/>
      <c r="BY98" s="205"/>
    </row>
    <row r="99" spans="1:77">
      <c r="A99" s="205"/>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c r="BC99" s="205"/>
      <c r="BD99" s="205"/>
      <c r="BE99" s="205"/>
      <c r="BF99" s="205"/>
      <c r="BG99" s="205"/>
      <c r="BH99" s="205"/>
      <c r="BI99" s="205"/>
      <c r="BJ99" s="205"/>
      <c r="BK99" s="205"/>
      <c r="BL99" s="205"/>
      <c r="BM99" s="205"/>
      <c r="BN99" s="205"/>
      <c r="BO99" s="205"/>
      <c r="BP99" s="205"/>
      <c r="BQ99" s="205"/>
      <c r="BR99" s="205"/>
      <c r="BS99" s="205"/>
      <c r="BT99" s="205"/>
      <c r="BU99" s="205"/>
      <c r="BV99" s="205"/>
      <c r="BW99" s="205"/>
      <c r="BX99" s="205"/>
      <c r="BY99" s="205"/>
    </row>
    <row r="100" spans="1:77">
      <c r="A100" s="205"/>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05"/>
      <c r="BC100" s="205"/>
      <c r="BD100" s="205"/>
      <c r="BE100" s="205"/>
      <c r="BF100" s="205"/>
      <c r="BG100" s="205"/>
      <c r="BH100" s="205"/>
      <c r="BI100" s="205"/>
      <c r="BJ100" s="205"/>
      <c r="BK100" s="205"/>
      <c r="BL100" s="205"/>
      <c r="BM100" s="205"/>
      <c r="BN100" s="205"/>
      <c r="BO100" s="205"/>
      <c r="BP100" s="205"/>
      <c r="BQ100" s="205"/>
      <c r="BR100" s="205"/>
      <c r="BS100" s="205"/>
      <c r="BT100" s="205"/>
      <c r="BU100" s="205"/>
      <c r="BV100" s="205"/>
      <c r="BW100" s="205"/>
      <c r="BX100" s="205"/>
      <c r="BY100" s="205"/>
    </row>
    <row r="101" spans="1:77">
      <c r="A101" s="205"/>
      <c r="B101" s="205"/>
      <c r="C101" s="205"/>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05"/>
      <c r="BC101" s="205"/>
      <c r="BD101" s="205"/>
      <c r="BE101" s="205"/>
      <c r="BF101" s="205"/>
      <c r="BG101" s="205"/>
      <c r="BH101" s="205"/>
      <c r="BI101" s="205"/>
      <c r="BJ101" s="205"/>
      <c r="BK101" s="205"/>
      <c r="BL101" s="205"/>
      <c r="BM101" s="205"/>
      <c r="BN101" s="205"/>
      <c r="BO101" s="205"/>
      <c r="BP101" s="205"/>
      <c r="BQ101" s="205"/>
      <c r="BR101" s="205"/>
      <c r="BS101" s="205"/>
      <c r="BT101" s="205"/>
      <c r="BU101" s="205"/>
      <c r="BV101" s="205"/>
      <c r="BW101" s="205"/>
      <c r="BX101" s="205"/>
      <c r="BY101" s="205"/>
    </row>
    <row r="102" spans="1:77">
      <c r="A102" s="205"/>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c r="BC102" s="205"/>
      <c r="BD102" s="205"/>
      <c r="BE102" s="205"/>
      <c r="BF102" s="205"/>
      <c r="BG102" s="205"/>
      <c r="BH102" s="205"/>
      <c r="BI102" s="205"/>
      <c r="BJ102" s="205"/>
      <c r="BK102" s="205"/>
      <c r="BL102" s="205"/>
      <c r="BM102" s="205"/>
      <c r="BN102" s="205"/>
      <c r="BO102" s="205"/>
      <c r="BP102" s="205"/>
      <c r="BQ102" s="205"/>
      <c r="BR102" s="205"/>
      <c r="BS102" s="205"/>
      <c r="BT102" s="205"/>
      <c r="BU102" s="205"/>
      <c r="BV102" s="205"/>
      <c r="BW102" s="205"/>
      <c r="BX102" s="205"/>
      <c r="BY102" s="205"/>
    </row>
    <row r="103" spans="1:77">
      <c r="A103" s="205"/>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c r="BC103" s="205"/>
      <c r="BD103" s="205"/>
      <c r="BE103" s="205"/>
      <c r="BF103" s="205"/>
      <c r="BG103" s="205"/>
      <c r="BH103" s="205"/>
      <c r="BI103" s="205"/>
      <c r="BJ103" s="205"/>
      <c r="BK103" s="205"/>
      <c r="BL103" s="205"/>
      <c r="BM103" s="205"/>
      <c r="BN103" s="205"/>
      <c r="BO103" s="205"/>
      <c r="BP103" s="205"/>
      <c r="BQ103" s="205"/>
      <c r="BR103" s="205"/>
      <c r="BS103" s="205"/>
      <c r="BT103" s="205"/>
      <c r="BU103" s="205"/>
      <c r="BV103" s="205"/>
      <c r="BW103" s="205"/>
      <c r="BX103" s="205"/>
      <c r="BY103" s="205"/>
    </row>
    <row r="104" spans="1:77">
      <c r="A104" s="205"/>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5"/>
      <c r="BS104" s="205"/>
      <c r="BT104" s="205"/>
      <c r="BU104" s="205"/>
      <c r="BV104" s="205"/>
      <c r="BW104" s="205"/>
      <c r="BX104" s="205"/>
      <c r="BY104" s="205"/>
    </row>
    <row r="105" spans="1:77">
      <c r="A105" s="20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5"/>
      <c r="BU105" s="205"/>
      <c r="BV105" s="205"/>
      <c r="BW105" s="205"/>
      <c r="BX105" s="205"/>
      <c r="BY105" s="205"/>
    </row>
    <row r="106" spans="1:77">
      <c r="A106" s="205"/>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s="205"/>
      <c r="BX106" s="205"/>
      <c r="BY106" s="205"/>
    </row>
    <row r="107" spans="1:77">
      <c r="A107" s="205"/>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s="205"/>
      <c r="BX107" s="205"/>
      <c r="BY107" s="205"/>
    </row>
    <row r="108" spans="1:77">
      <c r="A108" s="205"/>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s="205"/>
      <c r="BX108" s="205"/>
      <c r="BY108" s="205"/>
    </row>
    <row r="109" spans="1:77">
      <c r="A109" s="205"/>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s="205"/>
      <c r="BX109" s="205"/>
      <c r="BY109" s="205"/>
    </row>
    <row r="110" spans="1:77">
      <c r="A110" s="205"/>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c r="BC110" s="205"/>
      <c r="BD110" s="205"/>
      <c r="BE110" s="205"/>
      <c r="BF110" s="205"/>
      <c r="BG110" s="205"/>
      <c r="BH110" s="205"/>
      <c r="BI110" s="205"/>
      <c r="BJ110" s="205"/>
      <c r="BK110" s="205"/>
      <c r="BL110" s="205"/>
      <c r="BM110" s="205"/>
      <c r="BN110" s="205"/>
      <c r="BO110" s="205"/>
      <c r="BP110" s="205"/>
      <c r="BQ110" s="205"/>
      <c r="BR110" s="205"/>
      <c r="BS110" s="205"/>
      <c r="BT110" s="205"/>
      <c r="BU110" s="205"/>
      <c r="BV110" s="205"/>
      <c r="BW110" s="205"/>
      <c r="BX110" s="205"/>
      <c r="BY110" s="205"/>
    </row>
    <row r="111" spans="1:77">
      <c r="A111" s="205"/>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c r="BR111" s="205"/>
      <c r="BS111" s="205"/>
      <c r="BT111" s="205"/>
      <c r="BU111" s="205"/>
      <c r="BV111" s="205"/>
      <c r="BW111" s="205"/>
      <c r="BX111" s="205"/>
      <c r="BY111" s="205"/>
    </row>
    <row r="112" spans="1:77">
      <c r="A112" s="205"/>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c r="BC112" s="205"/>
      <c r="BD112" s="205"/>
      <c r="BE112" s="205"/>
      <c r="BF112" s="205"/>
      <c r="BG112" s="205"/>
      <c r="BH112" s="205"/>
      <c r="BI112" s="205"/>
      <c r="BJ112" s="205"/>
      <c r="BK112" s="205"/>
      <c r="BL112" s="205"/>
      <c r="BM112" s="205"/>
      <c r="BN112" s="205"/>
      <c r="BO112" s="205"/>
      <c r="BP112" s="205"/>
      <c r="BQ112" s="205"/>
      <c r="BR112" s="205"/>
      <c r="BS112" s="205"/>
      <c r="BT112" s="205"/>
      <c r="BU112" s="205"/>
      <c r="BV112" s="205"/>
      <c r="BW112" s="205"/>
      <c r="BX112" s="205"/>
      <c r="BY112" s="205"/>
    </row>
    <row r="113" spans="1:77">
      <c r="A113" s="205"/>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c r="BC113" s="205"/>
      <c r="BD113" s="205"/>
      <c r="BE113" s="205"/>
      <c r="BF113" s="205"/>
      <c r="BG113" s="205"/>
      <c r="BH113" s="205"/>
      <c r="BI113" s="205"/>
      <c r="BJ113" s="205"/>
      <c r="BK113" s="205"/>
      <c r="BL113" s="205"/>
      <c r="BM113" s="205"/>
      <c r="BN113" s="205"/>
      <c r="BO113" s="205"/>
      <c r="BP113" s="205"/>
      <c r="BQ113" s="205"/>
      <c r="BR113" s="205"/>
      <c r="BS113" s="205"/>
      <c r="BT113" s="205"/>
      <c r="BU113" s="205"/>
      <c r="BV113" s="205"/>
      <c r="BW113" s="205"/>
      <c r="BX113" s="205"/>
      <c r="BY113" s="205"/>
    </row>
    <row r="114" spans="1:77">
      <c r="A114" s="205"/>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5"/>
      <c r="BV114" s="205"/>
      <c r="BW114" s="205"/>
      <c r="BX114" s="205"/>
      <c r="BY114" s="205"/>
    </row>
    <row r="115" spans="1:77">
      <c r="A115" s="205"/>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c r="BC115" s="205"/>
      <c r="BD115" s="205"/>
      <c r="BE115" s="205"/>
      <c r="BF115" s="205"/>
      <c r="BG115" s="205"/>
      <c r="BH115" s="205"/>
      <c r="BI115" s="205"/>
      <c r="BJ115" s="205"/>
      <c r="BK115" s="205"/>
      <c r="BL115" s="205"/>
      <c r="BM115" s="205"/>
      <c r="BN115" s="205"/>
      <c r="BO115" s="205"/>
      <c r="BP115" s="205"/>
      <c r="BQ115" s="205"/>
      <c r="BR115" s="205"/>
      <c r="BS115" s="205"/>
      <c r="BT115" s="205"/>
      <c r="BU115" s="205"/>
      <c r="BV115" s="205"/>
      <c r="BW115" s="205"/>
      <c r="BX115" s="205"/>
      <c r="BY115" s="205"/>
    </row>
    <row r="116" spans="1:77">
      <c r="A116" s="205"/>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05"/>
      <c r="BC116" s="205"/>
      <c r="BD116" s="205"/>
      <c r="BE116" s="205"/>
      <c r="BF116" s="205"/>
      <c r="BG116" s="205"/>
      <c r="BH116" s="205"/>
      <c r="BI116" s="205"/>
      <c r="BJ116" s="205"/>
      <c r="BK116" s="205"/>
      <c r="BL116" s="205"/>
      <c r="BM116" s="205"/>
      <c r="BN116" s="205"/>
      <c r="BO116" s="205"/>
      <c r="BP116" s="205"/>
      <c r="BQ116" s="205"/>
      <c r="BR116" s="205"/>
      <c r="BS116" s="205"/>
      <c r="BT116" s="205"/>
      <c r="BU116" s="205"/>
      <c r="BV116" s="205"/>
      <c r="BW116" s="205"/>
      <c r="BX116" s="205"/>
      <c r="BY116" s="205"/>
    </row>
    <row r="117" spans="1:77">
      <c r="A117" s="205"/>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c r="BC117" s="205"/>
      <c r="BD117" s="205"/>
      <c r="BE117" s="205"/>
      <c r="BF117" s="205"/>
      <c r="BG117" s="205"/>
      <c r="BH117" s="205"/>
      <c r="BI117" s="205"/>
      <c r="BJ117" s="205"/>
      <c r="BK117" s="205"/>
      <c r="BL117" s="205"/>
      <c r="BM117" s="205"/>
      <c r="BN117" s="205"/>
      <c r="BO117" s="205"/>
      <c r="BP117" s="205"/>
      <c r="BQ117" s="205"/>
      <c r="BR117" s="205"/>
      <c r="BS117" s="205"/>
      <c r="BT117" s="205"/>
      <c r="BU117" s="205"/>
      <c r="BV117" s="205"/>
      <c r="BW117" s="205"/>
      <c r="BX117" s="205"/>
      <c r="BY117" s="205"/>
    </row>
    <row r="118" spans="1:77">
      <c r="A118" s="205"/>
      <c r="B118" s="205"/>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05"/>
      <c r="BC118" s="205"/>
      <c r="BD118" s="205"/>
      <c r="BE118" s="205"/>
      <c r="BF118" s="205"/>
      <c r="BG118" s="205"/>
      <c r="BH118" s="205"/>
      <c r="BI118" s="205"/>
      <c r="BJ118" s="205"/>
      <c r="BK118" s="205"/>
      <c r="BL118" s="205"/>
      <c r="BM118" s="205"/>
      <c r="BN118" s="205"/>
      <c r="BO118" s="205"/>
      <c r="BP118" s="205"/>
      <c r="BQ118" s="205"/>
      <c r="BR118" s="205"/>
      <c r="BS118" s="205"/>
      <c r="BT118" s="205"/>
      <c r="BU118" s="205"/>
      <c r="BV118" s="205"/>
      <c r="BW118" s="205"/>
      <c r="BX118" s="205"/>
      <c r="BY118" s="205"/>
    </row>
    <row r="119" spans="1:77">
      <c r="A119" s="205"/>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c r="BC119" s="205"/>
      <c r="BD119" s="205"/>
      <c r="BE119" s="205"/>
      <c r="BF119" s="205"/>
      <c r="BG119" s="205"/>
      <c r="BH119" s="205"/>
      <c r="BI119" s="205"/>
      <c r="BJ119" s="205"/>
      <c r="BK119" s="205"/>
      <c r="BL119" s="205"/>
      <c r="BM119" s="205"/>
      <c r="BN119" s="205"/>
      <c r="BO119" s="205"/>
      <c r="BP119" s="205"/>
      <c r="BQ119" s="205"/>
      <c r="BR119" s="205"/>
      <c r="BS119" s="205"/>
      <c r="BT119" s="205"/>
      <c r="BU119" s="205"/>
      <c r="BV119" s="205"/>
      <c r="BW119" s="205"/>
      <c r="BX119" s="205"/>
      <c r="BY119" s="205"/>
    </row>
    <row r="120" spans="1:77">
      <c r="A120" s="205"/>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05"/>
      <c r="BC120" s="205"/>
      <c r="BD120" s="205"/>
      <c r="BE120" s="205"/>
      <c r="BF120" s="205"/>
      <c r="BG120" s="205"/>
      <c r="BH120" s="205"/>
      <c r="BI120" s="205"/>
      <c r="BJ120" s="205"/>
      <c r="BK120" s="205"/>
      <c r="BL120" s="205"/>
      <c r="BM120" s="205"/>
      <c r="BN120" s="205"/>
      <c r="BO120" s="205"/>
      <c r="BP120" s="205"/>
      <c r="BQ120" s="205"/>
      <c r="BR120" s="205"/>
      <c r="BS120" s="205"/>
      <c r="BT120" s="205"/>
      <c r="BU120" s="205"/>
      <c r="BV120" s="205"/>
      <c r="BW120" s="205"/>
      <c r="BX120" s="205"/>
      <c r="BY120" s="205"/>
    </row>
    <row r="121" spans="1:77">
      <c r="A121" s="205"/>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c r="BC121" s="205"/>
      <c r="BD121" s="205"/>
      <c r="BE121" s="205"/>
      <c r="BF121" s="205"/>
      <c r="BG121" s="205"/>
      <c r="BH121" s="205"/>
      <c r="BI121" s="205"/>
      <c r="BJ121" s="205"/>
      <c r="BK121" s="205"/>
      <c r="BL121" s="205"/>
      <c r="BM121" s="205"/>
      <c r="BN121" s="205"/>
      <c r="BO121" s="205"/>
      <c r="BP121" s="205"/>
      <c r="BQ121" s="205"/>
      <c r="BR121" s="205"/>
      <c r="BS121" s="205"/>
      <c r="BT121" s="205"/>
      <c r="BU121" s="205"/>
      <c r="BV121" s="205"/>
      <c r="BW121" s="205"/>
      <c r="BX121" s="205"/>
      <c r="BY121" s="205"/>
    </row>
    <row r="122" spans="1:77">
      <c r="A122" s="205"/>
      <c r="B122" s="205"/>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c r="BC122" s="205"/>
      <c r="BD122" s="205"/>
      <c r="BE122" s="205"/>
      <c r="BF122" s="205"/>
      <c r="BG122" s="205"/>
      <c r="BH122" s="205"/>
      <c r="BI122" s="205"/>
      <c r="BJ122" s="205"/>
      <c r="BK122" s="205"/>
      <c r="BL122" s="205"/>
      <c r="BM122" s="205"/>
      <c r="BN122" s="205"/>
      <c r="BO122" s="205"/>
      <c r="BP122" s="205"/>
      <c r="BQ122" s="205"/>
      <c r="BR122" s="205"/>
      <c r="BS122" s="205"/>
      <c r="BT122" s="205"/>
      <c r="BU122" s="205"/>
      <c r="BV122" s="205"/>
      <c r="BW122" s="205"/>
      <c r="BX122" s="205"/>
      <c r="BY122" s="205"/>
    </row>
    <row r="123" spans="1:77">
      <c r="A123" s="205"/>
      <c r="B123" s="205"/>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05"/>
      <c r="BC123" s="205"/>
      <c r="BD123" s="205"/>
      <c r="BE123" s="205"/>
      <c r="BF123" s="205"/>
      <c r="BG123" s="205"/>
      <c r="BH123" s="205"/>
      <c r="BI123" s="205"/>
      <c r="BJ123" s="205"/>
      <c r="BK123" s="205"/>
      <c r="BL123" s="205"/>
      <c r="BM123" s="205"/>
      <c r="BN123" s="205"/>
      <c r="BO123" s="205"/>
      <c r="BP123" s="205"/>
      <c r="BQ123" s="205"/>
      <c r="BR123" s="205"/>
      <c r="BS123" s="205"/>
      <c r="BT123" s="205"/>
      <c r="BU123" s="205"/>
      <c r="BV123" s="205"/>
      <c r="BW123" s="205"/>
      <c r="BX123" s="205"/>
      <c r="BY123" s="205"/>
    </row>
    <row r="124" spans="1:77">
      <c r="A124" s="205"/>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05"/>
      <c r="BC124" s="205"/>
      <c r="BD124" s="205"/>
      <c r="BE124" s="205"/>
      <c r="BF124" s="205"/>
      <c r="BG124" s="205"/>
      <c r="BH124" s="205"/>
      <c r="BI124" s="205"/>
      <c r="BJ124" s="205"/>
      <c r="BK124" s="205"/>
      <c r="BL124" s="205"/>
      <c r="BM124" s="205"/>
      <c r="BN124" s="205"/>
      <c r="BO124" s="205"/>
      <c r="BP124" s="205"/>
      <c r="BQ124" s="205"/>
      <c r="BR124" s="205"/>
      <c r="BS124" s="205"/>
      <c r="BT124" s="205"/>
      <c r="BU124" s="205"/>
      <c r="BV124" s="205"/>
      <c r="BW124" s="205"/>
      <c r="BX124" s="205"/>
      <c r="BY124" s="205"/>
    </row>
    <row r="125" spans="1:77">
      <c r="A125" s="205"/>
      <c r="B125" s="205"/>
      <c r="C125" s="205"/>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05"/>
      <c r="BC125" s="205"/>
      <c r="BD125" s="205"/>
      <c r="BE125" s="205"/>
      <c r="BF125" s="205"/>
      <c r="BG125" s="205"/>
      <c r="BH125" s="205"/>
      <c r="BI125" s="205"/>
      <c r="BJ125" s="205"/>
      <c r="BK125" s="205"/>
      <c r="BL125" s="205"/>
      <c r="BM125" s="205"/>
      <c r="BN125" s="205"/>
      <c r="BO125" s="205"/>
      <c r="BP125" s="205"/>
      <c r="BQ125" s="205"/>
      <c r="BR125" s="205"/>
      <c r="BS125" s="205"/>
      <c r="BT125" s="205"/>
      <c r="BU125" s="205"/>
      <c r="BV125" s="205"/>
      <c r="BW125" s="205"/>
      <c r="BX125" s="205"/>
      <c r="BY125" s="205"/>
    </row>
    <row r="126" spans="1:77">
      <c r="A126" s="205"/>
      <c r="B126" s="205"/>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05"/>
      <c r="BC126" s="205"/>
      <c r="BD126" s="205"/>
      <c r="BE126" s="205"/>
      <c r="BF126" s="205"/>
      <c r="BG126" s="205"/>
      <c r="BH126" s="205"/>
      <c r="BI126" s="205"/>
      <c r="BJ126" s="205"/>
      <c r="BK126" s="205"/>
      <c r="BL126" s="205"/>
      <c r="BM126" s="205"/>
      <c r="BN126" s="205"/>
      <c r="BO126" s="205"/>
      <c r="BP126" s="205"/>
      <c r="BQ126" s="205"/>
      <c r="BR126" s="205"/>
      <c r="BS126" s="205"/>
      <c r="BT126" s="205"/>
      <c r="BU126" s="205"/>
      <c r="BV126" s="205"/>
      <c r="BW126" s="205"/>
      <c r="BX126" s="205"/>
      <c r="BY126" s="205"/>
    </row>
    <row r="127" spans="1:77">
      <c r="A127" s="205"/>
      <c r="B127" s="205"/>
      <c r="C127" s="205"/>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c r="BA127" s="205"/>
      <c r="BB127" s="205"/>
      <c r="BC127" s="205"/>
      <c r="BD127" s="205"/>
      <c r="BE127" s="205"/>
      <c r="BF127" s="205"/>
      <c r="BG127" s="205"/>
      <c r="BH127" s="205"/>
      <c r="BI127" s="205"/>
      <c r="BJ127" s="205"/>
      <c r="BK127" s="205"/>
      <c r="BL127" s="205"/>
      <c r="BM127" s="205"/>
      <c r="BN127" s="205"/>
      <c r="BO127" s="205"/>
      <c r="BP127" s="205"/>
      <c r="BQ127" s="205"/>
      <c r="BR127" s="205"/>
      <c r="BS127" s="205"/>
      <c r="BT127" s="205"/>
      <c r="BU127" s="205"/>
      <c r="BV127" s="205"/>
      <c r="BW127" s="205"/>
      <c r="BX127" s="205"/>
      <c r="BY127" s="205"/>
    </row>
    <row r="128" spans="1:77">
      <c r="A128" s="205"/>
      <c r="B128" s="205"/>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05"/>
      <c r="BC128" s="205"/>
      <c r="BD128" s="205"/>
      <c r="BE128" s="205"/>
      <c r="BF128" s="205"/>
      <c r="BG128" s="205"/>
      <c r="BH128" s="205"/>
      <c r="BI128" s="205"/>
      <c r="BJ128" s="205"/>
      <c r="BK128" s="205"/>
      <c r="BL128" s="205"/>
      <c r="BM128" s="205"/>
      <c r="BN128" s="205"/>
      <c r="BO128" s="205"/>
      <c r="BP128" s="205"/>
      <c r="BQ128" s="205"/>
      <c r="BR128" s="205"/>
      <c r="BS128" s="205"/>
      <c r="BT128" s="205"/>
      <c r="BU128" s="205"/>
      <c r="BV128" s="205"/>
      <c r="BW128" s="205"/>
      <c r="BX128" s="205"/>
      <c r="BY128" s="205"/>
    </row>
    <row r="129" spans="1:77">
      <c r="A129" s="205"/>
      <c r="B129" s="205"/>
      <c r="C129" s="205"/>
      <c r="D129" s="205"/>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05"/>
      <c r="BC129" s="205"/>
      <c r="BD129" s="205"/>
      <c r="BE129" s="205"/>
      <c r="BF129" s="205"/>
      <c r="BG129" s="205"/>
      <c r="BH129" s="205"/>
      <c r="BI129" s="205"/>
      <c r="BJ129" s="205"/>
      <c r="BK129" s="205"/>
      <c r="BL129" s="205"/>
      <c r="BM129" s="205"/>
      <c r="BN129" s="205"/>
      <c r="BO129" s="205"/>
      <c r="BP129" s="205"/>
      <c r="BQ129" s="205"/>
      <c r="BR129" s="205"/>
      <c r="BS129" s="205"/>
      <c r="BT129" s="205"/>
      <c r="BU129" s="205"/>
      <c r="BV129" s="205"/>
      <c r="BW129" s="205"/>
      <c r="BX129" s="205"/>
      <c r="BY129" s="205"/>
    </row>
    <row r="130" spans="1:77">
      <c r="A130" s="205"/>
      <c r="B130" s="205"/>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5"/>
      <c r="BA130" s="205"/>
      <c r="BB130" s="205"/>
      <c r="BC130" s="205"/>
      <c r="BD130" s="205"/>
      <c r="BE130" s="205"/>
      <c r="BF130" s="205"/>
      <c r="BG130" s="205"/>
      <c r="BH130" s="205"/>
      <c r="BI130" s="205"/>
      <c r="BJ130" s="205"/>
      <c r="BK130" s="205"/>
      <c r="BL130" s="205"/>
      <c r="BM130" s="205"/>
      <c r="BN130" s="205"/>
      <c r="BO130" s="205"/>
      <c r="BP130" s="205"/>
      <c r="BQ130" s="205"/>
      <c r="BR130" s="205"/>
      <c r="BS130" s="205"/>
      <c r="BT130" s="205"/>
      <c r="BU130" s="205"/>
      <c r="BV130" s="205"/>
      <c r="BW130" s="205"/>
      <c r="BX130" s="205"/>
      <c r="BY130" s="205"/>
    </row>
    <row r="131" spans="1:77">
      <c r="A131" s="205"/>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05"/>
      <c r="BC131" s="205"/>
      <c r="BD131" s="205"/>
      <c r="BE131" s="205"/>
      <c r="BF131" s="205"/>
      <c r="BG131" s="205"/>
      <c r="BH131" s="205"/>
      <c r="BI131" s="205"/>
      <c r="BJ131" s="205"/>
      <c r="BK131" s="205"/>
      <c r="BL131" s="205"/>
      <c r="BM131" s="205"/>
      <c r="BN131" s="205"/>
      <c r="BO131" s="205"/>
      <c r="BP131" s="205"/>
      <c r="BQ131" s="205"/>
      <c r="BR131" s="205"/>
      <c r="BS131" s="205"/>
      <c r="BT131" s="205"/>
      <c r="BU131" s="205"/>
      <c r="BV131" s="205"/>
      <c r="BW131" s="205"/>
      <c r="BX131" s="205"/>
      <c r="BY131" s="205"/>
    </row>
    <row r="132" spans="1:77">
      <c r="A132" s="205"/>
      <c r="B132" s="205"/>
      <c r="C132" s="205"/>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05"/>
      <c r="BC132" s="205"/>
      <c r="BD132" s="205"/>
      <c r="BE132" s="205"/>
      <c r="BF132" s="205"/>
      <c r="BG132" s="205"/>
      <c r="BH132" s="205"/>
      <c r="BI132" s="205"/>
      <c r="BJ132" s="205"/>
      <c r="BK132" s="205"/>
      <c r="BL132" s="205"/>
      <c r="BM132" s="205"/>
      <c r="BN132" s="205"/>
      <c r="BO132" s="205"/>
      <c r="BP132" s="205"/>
      <c r="BQ132" s="205"/>
      <c r="BR132" s="205"/>
      <c r="BS132" s="205"/>
      <c r="BT132" s="205"/>
      <c r="BU132" s="205"/>
      <c r="BV132" s="205"/>
      <c r="BW132" s="205"/>
      <c r="BX132" s="205"/>
      <c r="BY132" s="205"/>
    </row>
    <row r="133" spans="1:77">
      <c r="A133" s="205"/>
      <c r="B133" s="205"/>
      <c r="C133" s="205"/>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05"/>
      <c r="BC133" s="205"/>
      <c r="BD133" s="205"/>
      <c r="BE133" s="205"/>
      <c r="BF133" s="205"/>
      <c r="BG133" s="205"/>
      <c r="BH133" s="205"/>
      <c r="BI133" s="205"/>
      <c r="BJ133" s="205"/>
      <c r="BK133" s="205"/>
      <c r="BL133" s="205"/>
      <c r="BM133" s="205"/>
      <c r="BN133" s="205"/>
      <c r="BO133" s="205"/>
      <c r="BP133" s="205"/>
      <c r="BQ133" s="205"/>
      <c r="BR133" s="205"/>
      <c r="BS133" s="205"/>
      <c r="BT133" s="205"/>
      <c r="BU133" s="205"/>
      <c r="BV133" s="205"/>
      <c r="BW133" s="205"/>
      <c r="BX133" s="205"/>
      <c r="BY133" s="205"/>
    </row>
    <row r="134" spans="1:77">
      <c r="A134" s="205"/>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05"/>
      <c r="BC134" s="205"/>
      <c r="BD134" s="205"/>
      <c r="BE134" s="205"/>
      <c r="BF134" s="205"/>
      <c r="BG134" s="205"/>
      <c r="BH134" s="205"/>
      <c r="BI134" s="205"/>
      <c r="BJ134" s="205"/>
      <c r="BK134" s="205"/>
      <c r="BL134" s="205"/>
      <c r="BM134" s="205"/>
      <c r="BN134" s="205"/>
      <c r="BO134" s="205"/>
      <c r="BP134" s="205"/>
      <c r="BQ134" s="205"/>
      <c r="BR134" s="205"/>
      <c r="BS134" s="205"/>
      <c r="BT134" s="205"/>
      <c r="BU134" s="205"/>
      <c r="BV134" s="205"/>
      <c r="BW134" s="205"/>
      <c r="BX134" s="205"/>
      <c r="BY134" s="205"/>
    </row>
    <row r="135" spans="1:77">
      <c r="A135" s="205"/>
      <c r="B135" s="205"/>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05"/>
      <c r="BC135" s="205"/>
      <c r="BD135" s="205"/>
      <c r="BE135" s="205"/>
      <c r="BF135" s="205"/>
      <c r="BG135" s="205"/>
      <c r="BH135" s="205"/>
      <c r="BI135" s="205"/>
      <c r="BJ135" s="205"/>
      <c r="BK135" s="205"/>
      <c r="BL135" s="205"/>
      <c r="BM135" s="205"/>
      <c r="BN135" s="205"/>
      <c r="BO135" s="205"/>
      <c r="BP135" s="205"/>
      <c r="BQ135" s="205"/>
      <c r="BR135" s="205"/>
      <c r="BS135" s="205"/>
      <c r="BT135" s="205"/>
      <c r="BU135" s="205"/>
      <c r="BV135" s="205"/>
      <c r="BW135" s="205"/>
      <c r="BX135" s="205"/>
      <c r="BY135" s="205"/>
    </row>
    <row r="136" spans="1:77">
      <c r="A136" s="205"/>
      <c r="B136" s="205"/>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05"/>
      <c r="BC136" s="205"/>
      <c r="BD136" s="205"/>
      <c r="BE136" s="205"/>
      <c r="BF136" s="205"/>
      <c r="BG136" s="205"/>
      <c r="BH136" s="205"/>
      <c r="BI136" s="205"/>
      <c r="BJ136" s="205"/>
      <c r="BK136" s="205"/>
      <c r="BL136" s="205"/>
      <c r="BM136" s="205"/>
      <c r="BN136" s="205"/>
      <c r="BO136" s="205"/>
      <c r="BP136" s="205"/>
      <c r="BQ136" s="205"/>
      <c r="BR136" s="205"/>
      <c r="BS136" s="205"/>
      <c r="BT136" s="205"/>
      <c r="BU136" s="205"/>
      <c r="BV136" s="205"/>
      <c r="BW136" s="205"/>
      <c r="BX136" s="205"/>
      <c r="BY136" s="205"/>
    </row>
    <row r="137" spans="1:77">
      <c r="A137" s="205"/>
      <c r="B137" s="205"/>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05"/>
      <c r="BC137" s="205"/>
      <c r="BD137" s="205"/>
      <c r="BE137" s="205"/>
      <c r="BF137" s="205"/>
      <c r="BG137" s="205"/>
      <c r="BH137" s="205"/>
      <c r="BI137" s="205"/>
      <c r="BJ137" s="205"/>
      <c r="BK137" s="205"/>
      <c r="BL137" s="205"/>
      <c r="BM137" s="205"/>
      <c r="BN137" s="205"/>
      <c r="BO137" s="205"/>
      <c r="BP137" s="205"/>
      <c r="BQ137" s="205"/>
      <c r="BR137" s="205"/>
      <c r="BS137" s="205"/>
      <c r="BT137" s="205"/>
      <c r="BU137" s="205"/>
      <c r="BV137" s="205"/>
      <c r="BW137" s="205"/>
      <c r="BX137" s="205"/>
      <c r="BY137" s="205"/>
    </row>
    <row r="138" spans="1:77">
      <c r="A138" s="205"/>
      <c r="B138" s="205"/>
      <c r="C138" s="205"/>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05"/>
      <c r="BC138" s="205"/>
      <c r="BD138" s="205"/>
      <c r="BE138" s="205"/>
      <c r="BF138" s="205"/>
      <c r="BG138" s="205"/>
      <c r="BH138" s="205"/>
      <c r="BI138" s="205"/>
      <c r="BJ138" s="205"/>
      <c r="BK138" s="205"/>
      <c r="BL138" s="205"/>
      <c r="BM138" s="205"/>
      <c r="BN138" s="205"/>
      <c r="BO138" s="205"/>
      <c r="BP138" s="205"/>
      <c r="BQ138" s="205"/>
      <c r="BR138" s="205"/>
      <c r="BS138" s="205"/>
      <c r="BT138" s="205"/>
      <c r="BU138" s="205"/>
      <c r="BV138" s="205"/>
      <c r="BW138" s="205"/>
      <c r="BX138" s="205"/>
      <c r="BY138" s="205"/>
    </row>
    <row r="139" spans="1:77">
      <c r="A139" s="205"/>
      <c r="B139" s="205"/>
      <c r="C139" s="205"/>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05"/>
      <c r="BC139" s="205"/>
      <c r="BD139" s="205"/>
      <c r="BE139" s="205"/>
      <c r="BF139" s="205"/>
      <c r="BG139" s="205"/>
      <c r="BH139" s="205"/>
      <c r="BI139" s="205"/>
      <c r="BJ139" s="205"/>
      <c r="BK139" s="205"/>
      <c r="BL139" s="205"/>
      <c r="BM139" s="205"/>
      <c r="BN139" s="205"/>
      <c r="BO139" s="205"/>
      <c r="BP139" s="205"/>
      <c r="BQ139" s="205"/>
      <c r="BR139" s="205"/>
      <c r="BS139" s="205"/>
      <c r="BT139" s="205"/>
      <c r="BU139" s="205"/>
      <c r="BV139" s="205"/>
      <c r="BW139" s="205"/>
      <c r="BX139" s="205"/>
      <c r="BY139" s="205"/>
    </row>
    <row r="140" spans="1:77">
      <c r="A140" s="205"/>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05"/>
      <c r="BC140" s="205"/>
      <c r="BD140" s="205"/>
      <c r="BE140" s="205"/>
      <c r="BF140" s="205"/>
      <c r="BG140" s="205"/>
      <c r="BH140" s="205"/>
      <c r="BI140" s="205"/>
      <c r="BJ140" s="205"/>
      <c r="BK140" s="205"/>
      <c r="BL140" s="205"/>
      <c r="BM140" s="205"/>
      <c r="BN140" s="205"/>
      <c r="BO140" s="205"/>
      <c r="BP140" s="205"/>
      <c r="BQ140" s="205"/>
      <c r="BR140" s="205"/>
      <c r="BS140" s="205"/>
      <c r="BT140" s="205"/>
      <c r="BU140" s="205"/>
      <c r="BV140" s="205"/>
      <c r="BW140" s="205"/>
      <c r="BX140" s="205"/>
      <c r="BY140" s="205"/>
    </row>
    <row r="141" spans="1:77">
      <c r="A141" s="205"/>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05"/>
      <c r="BC141" s="205"/>
      <c r="BD141" s="205"/>
      <c r="BE141" s="205"/>
      <c r="BF141" s="205"/>
      <c r="BG141" s="205"/>
      <c r="BH141" s="205"/>
      <c r="BI141" s="205"/>
      <c r="BJ141" s="205"/>
      <c r="BK141" s="205"/>
      <c r="BL141" s="205"/>
      <c r="BM141" s="205"/>
      <c r="BN141" s="205"/>
      <c r="BO141" s="205"/>
      <c r="BP141" s="205"/>
      <c r="BQ141" s="205"/>
      <c r="BR141" s="205"/>
      <c r="BS141" s="205"/>
      <c r="BT141" s="205"/>
      <c r="BU141" s="205"/>
      <c r="BV141" s="205"/>
      <c r="BW141" s="205"/>
      <c r="BX141" s="205"/>
      <c r="BY141" s="205"/>
    </row>
    <row r="142" spans="1:77">
      <c r="A142" s="205"/>
      <c r="B142" s="205"/>
      <c r="C142" s="205"/>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05"/>
      <c r="BC142" s="205"/>
      <c r="BD142" s="205"/>
      <c r="BE142" s="205"/>
      <c r="BF142" s="205"/>
      <c r="BG142" s="205"/>
      <c r="BH142" s="205"/>
      <c r="BI142" s="205"/>
      <c r="BJ142" s="205"/>
      <c r="BK142" s="205"/>
      <c r="BL142" s="205"/>
      <c r="BM142" s="205"/>
      <c r="BN142" s="205"/>
      <c r="BO142" s="205"/>
      <c r="BP142" s="205"/>
      <c r="BQ142" s="205"/>
      <c r="BR142" s="205"/>
      <c r="BS142" s="205"/>
      <c r="BT142" s="205"/>
      <c r="BU142" s="205"/>
      <c r="BV142" s="205"/>
      <c r="BW142" s="205"/>
      <c r="BX142" s="205"/>
      <c r="BY142" s="205"/>
    </row>
    <row r="143" spans="1:77">
      <c r="A143" s="205"/>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05"/>
      <c r="BC143" s="205"/>
      <c r="BD143" s="205"/>
      <c r="BE143" s="205"/>
      <c r="BF143" s="205"/>
      <c r="BG143" s="205"/>
      <c r="BH143" s="205"/>
      <c r="BI143" s="205"/>
      <c r="BJ143" s="205"/>
      <c r="BK143" s="205"/>
      <c r="BL143" s="205"/>
      <c r="BM143" s="205"/>
      <c r="BN143" s="205"/>
      <c r="BO143" s="205"/>
      <c r="BP143" s="205"/>
      <c r="BQ143" s="205"/>
      <c r="BR143" s="205"/>
      <c r="BS143" s="205"/>
      <c r="BT143" s="205"/>
      <c r="BU143" s="205"/>
      <c r="BV143" s="205"/>
      <c r="BW143" s="205"/>
      <c r="BX143" s="205"/>
      <c r="BY143" s="205"/>
    </row>
    <row r="144" spans="1:77">
      <c r="A144" s="205"/>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05"/>
      <c r="BC144" s="205"/>
      <c r="BD144" s="205"/>
      <c r="BE144" s="205"/>
      <c r="BF144" s="205"/>
      <c r="BG144" s="205"/>
      <c r="BH144" s="205"/>
      <c r="BI144" s="205"/>
      <c r="BJ144" s="205"/>
      <c r="BK144" s="205"/>
      <c r="BL144" s="205"/>
      <c r="BM144" s="205"/>
      <c r="BN144" s="205"/>
      <c r="BO144" s="205"/>
      <c r="BP144" s="205"/>
      <c r="BQ144" s="205"/>
      <c r="BR144" s="205"/>
      <c r="BS144" s="205"/>
      <c r="BT144" s="205"/>
      <c r="BU144" s="205"/>
      <c r="BV144" s="205"/>
      <c r="BW144" s="205"/>
      <c r="BX144" s="205"/>
      <c r="BY144" s="205"/>
    </row>
    <row r="145" spans="1:77">
      <c r="A145" s="205"/>
      <c r="B145" s="205"/>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c r="BA145" s="205"/>
      <c r="BB145" s="205"/>
      <c r="BC145" s="205"/>
      <c r="BD145" s="205"/>
      <c r="BE145" s="205"/>
      <c r="BF145" s="205"/>
      <c r="BG145" s="205"/>
      <c r="BH145" s="205"/>
      <c r="BI145" s="205"/>
      <c r="BJ145" s="205"/>
      <c r="BK145" s="205"/>
      <c r="BL145" s="205"/>
      <c r="BM145" s="205"/>
      <c r="BN145" s="205"/>
      <c r="BO145" s="205"/>
      <c r="BP145" s="205"/>
      <c r="BQ145" s="205"/>
      <c r="BR145" s="205"/>
      <c r="BS145" s="205"/>
      <c r="BT145" s="205"/>
      <c r="BU145" s="205"/>
      <c r="BV145" s="205"/>
      <c r="BW145" s="205"/>
      <c r="BX145" s="205"/>
      <c r="BY145" s="205"/>
    </row>
    <row r="146" spans="1:77">
      <c r="A146" s="205"/>
      <c r="B146" s="205"/>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5"/>
      <c r="BA146" s="205"/>
      <c r="BB146" s="205"/>
      <c r="BC146" s="205"/>
      <c r="BD146" s="205"/>
      <c r="BE146" s="205"/>
      <c r="BF146" s="205"/>
      <c r="BG146" s="205"/>
      <c r="BH146" s="205"/>
      <c r="BI146" s="205"/>
      <c r="BJ146" s="205"/>
      <c r="BK146" s="205"/>
      <c r="BL146" s="205"/>
      <c r="BM146" s="205"/>
      <c r="BN146" s="205"/>
      <c r="BO146" s="205"/>
      <c r="BP146" s="205"/>
      <c r="BQ146" s="205"/>
      <c r="BR146" s="205"/>
      <c r="BS146" s="205"/>
      <c r="BT146" s="205"/>
      <c r="BU146" s="205"/>
      <c r="BV146" s="205"/>
      <c r="BW146" s="205"/>
      <c r="BX146" s="205"/>
      <c r="BY146" s="205"/>
    </row>
    <row r="147" spans="1:77">
      <c r="A147" s="205"/>
      <c r="B147" s="205"/>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c r="BA147" s="205"/>
      <c r="BB147" s="205"/>
      <c r="BC147" s="205"/>
      <c r="BD147" s="205"/>
      <c r="BE147" s="205"/>
      <c r="BF147" s="205"/>
      <c r="BG147" s="205"/>
      <c r="BH147" s="205"/>
      <c r="BI147" s="205"/>
      <c r="BJ147" s="205"/>
      <c r="BK147" s="205"/>
      <c r="BL147" s="205"/>
      <c r="BM147" s="205"/>
      <c r="BN147" s="205"/>
      <c r="BO147" s="205"/>
      <c r="BP147" s="205"/>
      <c r="BQ147" s="205"/>
      <c r="BR147" s="205"/>
      <c r="BS147" s="205"/>
      <c r="BT147" s="205"/>
      <c r="BU147" s="205"/>
      <c r="BV147" s="205"/>
      <c r="BW147" s="205"/>
      <c r="BX147" s="205"/>
      <c r="BY147" s="205"/>
    </row>
    <row r="148" spans="1:77">
      <c r="A148" s="205"/>
      <c r="B148" s="205"/>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5"/>
      <c r="BA148" s="205"/>
      <c r="BB148" s="205"/>
      <c r="BC148" s="205"/>
      <c r="BD148" s="205"/>
      <c r="BE148" s="205"/>
      <c r="BF148" s="205"/>
      <c r="BG148" s="205"/>
      <c r="BH148" s="205"/>
      <c r="BI148" s="205"/>
      <c r="BJ148" s="205"/>
      <c r="BK148" s="205"/>
      <c r="BL148" s="205"/>
      <c r="BM148" s="205"/>
      <c r="BN148" s="205"/>
      <c r="BO148" s="205"/>
      <c r="BP148" s="205"/>
      <c r="BQ148" s="205"/>
      <c r="BR148" s="205"/>
      <c r="BS148" s="205"/>
      <c r="BT148" s="205"/>
      <c r="BU148" s="205"/>
      <c r="BV148" s="205"/>
      <c r="BW148" s="205"/>
      <c r="BX148" s="205"/>
      <c r="BY148" s="205"/>
    </row>
    <row r="149" spans="1:77">
      <c r="A149" s="205"/>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c r="BC149" s="205"/>
      <c r="BD149" s="205"/>
      <c r="BE149" s="205"/>
      <c r="BF149" s="205"/>
      <c r="BG149" s="205"/>
      <c r="BH149" s="205"/>
      <c r="BI149" s="205"/>
      <c r="BJ149" s="205"/>
      <c r="BK149" s="205"/>
      <c r="BL149" s="205"/>
      <c r="BM149" s="205"/>
      <c r="BN149" s="205"/>
      <c r="BO149" s="205"/>
      <c r="BP149" s="205"/>
      <c r="BQ149" s="205"/>
      <c r="BR149" s="205"/>
      <c r="BS149" s="205"/>
      <c r="BT149" s="205"/>
      <c r="BU149" s="205"/>
      <c r="BV149" s="205"/>
      <c r="BW149" s="205"/>
      <c r="BX149" s="205"/>
      <c r="BY149" s="205"/>
    </row>
    <row r="150" spans="1:77">
      <c r="A150" s="205"/>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c r="BC150" s="205"/>
      <c r="BD150" s="205"/>
      <c r="BE150" s="205"/>
      <c r="BF150" s="205"/>
      <c r="BG150" s="205"/>
      <c r="BH150" s="205"/>
      <c r="BI150" s="205"/>
      <c r="BJ150" s="205"/>
      <c r="BK150" s="205"/>
      <c r="BL150" s="205"/>
      <c r="BM150" s="205"/>
      <c r="BN150" s="205"/>
      <c r="BO150" s="205"/>
      <c r="BP150" s="205"/>
      <c r="BQ150" s="205"/>
      <c r="BR150" s="205"/>
      <c r="BS150" s="205"/>
      <c r="BT150" s="205"/>
      <c r="BU150" s="205"/>
      <c r="BV150" s="205"/>
      <c r="BW150" s="205"/>
      <c r="BX150" s="205"/>
      <c r="BY150" s="205"/>
    </row>
    <row r="151" spans="1:77">
      <c r="A151" s="205"/>
      <c r="B151" s="205"/>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205"/>
      <c r="BE151" s="205"/>
      <c r="BF151" s="205"/>
      <c r="BG151" s="205"/>
      <c r="BH151" s="205"/>
      <c r="BI151" s="205"/>
      <c r="BJ151" s="205"/>
      <c r="BK151" s="205"/>
      <c r="BL151" s="205"/>
      <c r="BM151" s="205"/>
      <c r="BN151" s="205"/>
      <c r="BO151" s="205"/>
      <c r="BP151" s="205"/>
      <c r="BQ151" s="205"/>
      <c r="BR151" s="205"/>
      <c r="BS151" s="205"/>
      <c r="BT151" s="205"/>
      <c r="BU151" s="205"/>
      <c r="BV151" s="205"/>
      <c r="BW151" s="205"/>
      <c r="BX151" s="205"/>
      <c r="BY151" s="205"/>
    </row>
    <row r="152" spans="1:77">
      <c r="A152" s="205"/>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205"/>
      <c r="BE152" s="205"/>
      <c r="BF152" s="205"/>
      <c r="BG152" s="205"/>
      <c r="BH152" s="205"/>
      <c r="BI152" s="205"/>
      <c r="BJ152" s="205"/>
      <c r="BK152" s="205"/>
      <c r="BL152" s="205"/>
      <c r="BM152" s="205"/>
      <c r="BN152" s="205"/>
      <c r="BO152" s="205"/>
      <c r="BP152" s="205"/>
      <c r="BQ152" s="205"/>
      <c r="BR152" s="205"/>
      <c r="BS152" s="205"/>
      <c r="BT152" s="205"/>
      <c r="BU152" s="205"/>
      <c r="BV152" s="205"/>
      <c r="BW152" s="205"/>
      <c r="BX152" s="205"/>
      <c r="BY152" s="205"/>
    </row>
    <row r="153" spans="1:77">
      <c r="A153" s="205"/>
      <c r="B153" s="205"/>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205"/>
      <c r="BE153" s="205"/>
      <c r="BF153" s="205"/>
      <c r="BG153" s="205"/>
      <c r="BH153" s="205"/>
      <c r="BI153" s="205"/>
      <c r="BJ153" s="205"/>
      <c r="BK153" s="205"/>
      <c r="BL153" s="205"/>
      <c r="BM153" s="205"/>
      <c r="BN153" s="205"/>
      <c r="BO153" s="205"/>
      <c r="BP153" s="205"/>
      <c r="BQ153" s="205"/>
      <c r="BR153" s="205"/>
      <c r="BS153" s="205"/>
      <c r="BT153" s="205"/>
      <c r="BU153" s="205"/>
      <c r="BV153" s="205"/>
      <c r="BW153" s="205"/>
      <c r="BX153" s="205"/>
      <c r="BY153" s="205"/>
    </row>
    <row r="154" spans="1:77">
      <c r="A154" s="205"/>
      <c r="B154" s="205"/>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05"/>
      <c r="BC154" s="205"/>
      <c r="BD154" s="205"/>
      <c r="BE154" s="205"/>
      <c r="BF154" s="205"/>
      <c r="BG154" s="205"/>
      <c r="BH154" s="205"/>
      <c r="BI154" s="205"/>
      <c r="BJ154" s="205"/>
      <c r="BK154" s="205"/>
      <c r="BL154" s="205"/>
      <c r="BM154" s="205"/>
      <c r="BN154" s="205"/>
      <c r="BO154" s="205"/>
      <c r="BP154" s="205"/>
      <c r="BQ154" s="205"/>
      <c r="BR154" s="205"/>
      <c r="BS154" s="205"/>
      <c r="BT154" s="205"/>
      <c r="BU154" s="205"/>
      <c r="BV154" s="205"/>
      <c r="BW154" s="205"/>
      <c r="BX154" s="205"/>
      <c r="BY154" s="205"/>
    </row>
    <row r="155" spans="1:77">
      <c r="A155" s="205"/>
      <c r="B155" s="205"/>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05"/>
      <c r="BC155" s="205"/>
      <c r="BD155" s="205"/>
      <c r="BE155" s="205"/>
      <c r="BF155" s="205"/>
      <c r="BG155" s="205"/>
      <c r="BH155" s="205"/>
      <c r="BI155" s="205"/>
      <c r="BJ155" s="205"/>
      <c r="BK155" s="205"/>
      <c r="BL155" s="205"/>
      <c r="BM155" s="205"/>
      <c r="BN155" s="205"/>
      <c r="BO155" s="205"/>
      <c r="BP155" s="205"/>
      <c r="BQ155" s="205"/>
      <c r="BR155" s="205"/>
      <c r="BS155" s="205"/>
      <c r="BT155" s="205"/>
      <c r="BU155" s="205"/>
      <c r="BV155" s="205"/>
      <c r="BW155" s="205"/>
      <c r="BX155" s="205"/>
      <c r="BY155" s="205"/>
    </row>
    <row r="156" spans="1:77">
      <c r="A156" s="205"/>
      <c r="B156" s="205"/>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5"/>
      <c r="BB156" s="205"/>
      <c r="BC156" s="205"/>
      <c r="BD156" s="205"/>
      <c r="BE156" s="205"/>
      <c r="BF156" s="205"/>
      <c r="BG156" s="205"/>
      <c r="BH156" s="205"/>
      <c r="BI156" s="205"/>
      <c r="BJ156" s="205"/>
      <c r="BK156" s="205"/>
      <c r="BL156" s="205"/>
      <c r="BM156" s="205"/>
      <c r="BN156" s="205"/>
      <c r="BO156" s="205"/>
      <c r="BP156" s="205"/>
      <c r="BQ156" s="205"/>
      <c r="BR156" s="205"/>
      <c r="BS156" s="205"/>
      <c r="BT156" s="205"/>
      <c r="BU156" s="205"/>
      <c r="BV156" s="205"/>
      <c r="BW156" s="205"/>
      <c r="BX156" s="205"/>
      <c r="BY156" s="205"/>
    </row>
    <row r="157" spans="1:77">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05"/>
      <c r="BC157" s="205"/>
      <c r="BD157" s="205"/>
      <c r="BE157" s="205"/>
      <c r="BF157" s="205"/>
      <c r="BG157" s="205"/>
      <c r="BH157" s="205"/>
      <c r="BI157" s="205"/>
      <c r="BJ157" s="205"/>
      <c r="BK157" s="205"/>
      <c r="BL157" s="205"/>
      <c r="BM157" s="205"/>
      <c r="BN157" s="205"/>
      <c r="BO157" s="205"/>
      <c r="BP157" s="205"/>
      <c r="BQ157" s="205"/>
      <c r="BR157" s="205"/>
      <c r="BS157" s="205"/>
      <c r="BT157" s="205"/>
      <c r="BU157" s="205"/>
      <c r="BV157" s="205"/>
      <c r="BW157" s="205"/>
      <c r="BX157" s="205"/>
      <c r="BY157" s="205"/>
    </row>
    <row r="158" spans="1:77">
      <c r="A158" s="205"/>
      <c r="B158" s="205"/>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05"/>
      <c r="BC158" s="205"/>
      <c r="BD158" s="205"/>
      <c r="BE158" s="205"/>
      <c r="BF158" s="205"/>
      <c r="BG158" s="205"/>
      <c r="BH158" s="205"/>
      <c r="BI158" s="205"/>
      <c r="BJ158" s="205"/>
      <c r="BK158" s="205"/>
      <c r="BL158" s="205"/>
      <c r="BM158" s="205"/>
      <c r="BN158" s="205"/>
      <c r="BO158" s="205"/>
      <c r="BP158" s="205"/>
      <c r="BQ158" s="205"/>
      <c r="BR158" s="205"/>
      <c r="BS158" s="205"/>
      <c r="BT158" s="205"/>
      <c r="BU158" s="205"/>
      <c r="BV158" s="205"/>
      <c r="BW158" s="205"/>
      <c r="BX158" s="205"/>
      <c r="BY158" s="205"/>
    </row>
    <row r="159" spans="1:77">
      <c r="A159" s="205"/>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05"/>
      <c r="BC159" s="205"/>
      <c r="BD159" s="205"/>
      <c r="BE159" s="205"/>
      <c r="BF159" s="205"/>
      <c r="BG159" s="205"/>
      <c r="BH159" s="205"/>
      <c r="BI159" s="205"/>
      <c r="BJ159" s="205"/>
      <c r="BK159" s="205"/>
      <c r="BL159" s="205"/>
      <c r="BM159" s="205"/>
      <c r="BN159" s="205"/>
      <c r="BO159" s="205"/>
      <c r="BP159" s="205"/>
      <c r="BQ159" s="205"/>
      <c r="BR159" s="205"/>
      <c r="BS159" s="205"/>
      <c r="BT159" s="205"/>
      <c r="BU159" s="205"/>
      <c r="BV159" s="205"/>
      <c r="BW159" s="205"/>
      <c r="BX159" s="205"/>
      <c r="BY159" s="205"/>
    </row>
    <row r="160" spans="1:77">
      <c r="A160" s="205"/>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05"/>
      <c r="BC160" s="205"/>
      <c r="BD160" s="205"/>
      <c r="BE160" s="205"/>
      <c r="BF160" s="205"/>
      <c r="BG160" s="205"/>
      <c r="BH160" s="205"/>
      <c r="BI160" s="205"/>
      <c r="BJ160" s="205"/>
      <c r="BK160" s="205"/>
      <c r="BL160" s="205"/>
      <c r="BM160" s="205"/>
      <c r="BN160" s="205"/>
      <c r="BO160" s="205"/>
      <c r="BP160" s="205"/>
      <c r="BQ160" s="205"/>
      <c r="BR160" s="205"/>
      <c r="BS160" s="205"/>
      <c r="BT160" s="205"/>
      <c r="BU160" s="205"/>
      <c r="BV160" s="205"/>
      <c r="BW160" s="205"/>
      <c r="BX160" s="205"/>
      <c r="BY160" s="205"/>
    </row>
    <row r="161" spans="1:77">
      <c r="A161" s="205"/>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c r="BC161" s="205"/>
      <c r="BD161" s="205"/>
      <c r="BE161" s="205"/>
      <c r="BF161" s="205"/>
      <c r="BG161" s="205"/>
      <c r="BH161" s="205"/>
      <c r="BI161" s="205"/>
      <c r="BJ161" s="205"/>
      <c r="BK161" s="205"/>
      <c r="BL161" s="205"/>
      <c r="BM161" s="205"/>
      <c r="BN161" s="205"/>
      <c r="BO161" s="205"/>
      <c r="BP161" s="205"/>
      <c r="BQ161" s="205"/>
      <c r="BR161" s="205"/>
      <c r="BS161" s="205"/>
      <c r="BT161" s="205"/>
      <c r="BU161" s="205"/>
      <c r="BV161" s="205"/>
      <c r="BW161" s="205"/>
      <c r="BX161" s="205"/>
      <c r="BY161" s="205"/>
    </row>
    <row r="162" spans="1:77">
      <c r="A162" s="205"/>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c r="BC162" s="205"/>
      <c r="BD162" s="205"/>
      <c r="BE162" s="205"/>
      <c r="BF162" s="205"/>
      <c r="BG162" s="205"/>
      <c r="BH162" s="205"/>
      <c r="BI162" s="205"/>
      <c r="BJ162" s="205"/>
      <c r="BK162" s="205"/>
      <c r="BL162" s="205"/>
      <c r="BM162" s="205"/>
      <c r="BN162" s="205"/>
      <c r="BO162" s="205"/>
      <c r="BP162" s="205"/>
      <c r="BQ162" s="205"/>
      <c r="BR162" s="205"/>
      <c r="BS162" s="205"/>
      <c r="BT162" s="205"/>
      <c r="BU162" s="205"/>
      <c r="BV162" s="205"/>
      <c r="BW162" s="205"/>
      <c r="BX162" s="205"/>
      <c r="BY162" s="205"/>
    </row>
    <row r="163" spans="1:77">
      <c r="A163" s="205"/>
      <c r="B163" s="205"/>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c r="BC163" s="205"/>
      <c r="BD163" s="205"/>
      <c r="BE163" s="205"/>
      <c r="BF163" s="205"/>
      <c r="BG163" s="205"/>
      <c r="BH163" s="205"/>
      <c r="BI163" s="205"/>
      <c r="BJ163" s="205"/>
      <c r="BK163" s="205"/>
      <c r="BL163" s="205"/>
      <c r="BM163" s="205"/>
      <c r="BN163" s="205"/>
      <c r="BO163" s="205"/>
      <c r="BP163" s="205"/>
      <c r="BQ163" s="205"/>
      <c r="BR163" s="205"/>
      <c r="BS163" s="205"/>
      <c r="BT163" s="205"/>
      <c r="BU163" s="205"/>
      <c r="BV163" s="205"/>
      <c r="BW163" s="205"/>
      <c r="BX163" s="205"/>
      <c r="BY163" s="205"/>
    </row>
    <row r="164" spans="1:77">
      <c r="A164" s="205"/>
      <c r="B164" s="205"/>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05"/>
      <c r="BC164" s="205"/>
      <c r="BD164" s="205"/>
      <c r="BE164" s="205"/>
      <c r="BF164" s="205"/>
      <c r="BG164" s="205"/>
      <c r="BH164" s="205"/>
      <c r="BI164" s="205"/>
      <c r="BJ164" s="205"/>
      <c r="BK164" s="205"/>
      <c r="BL164" s="205"/>
      <c r="BM164" s="205"/>
      <c r="BN164" s="205"/>
      <c r="BO164" s="205"/>
      <c r="BP164" s="205"/>
      <c r="BQ164" s="205"/>
      <c r="BR164" s="205"/>
      <c r="BS164" s="205"/>
      <c r="BT164" s="205"/>
      <c r="BU164" s="205"/>
      <c r="BV164" s="205"/>
      <c r="BW164" s="205"/>
      <c r="BX164" s="205"/>
      <c r="BY164" s="205"/>
    </row>
    <row r="165" spans="1:77">
      <c r="A165" s="205"/>
      <c r="B165" s="205"/>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c r="BC165" s="205"/>
      <c r="BD165" s="205"/>
      <c r="BE165" s="205"/>
      <c r="BF165" s="205"/>
      <c r="BG165" s="205"/>
      <c r="BH165" s="205"/>
      <c r="BI165" s="205"/>
      <c r="BJ165" s="205"/>
      <c r="BK165" s="205"/>
      <c r="BL165" s="205"/>
      <c r="BM165" s="205"/>
      <c r="BN165" s="205"/>
      <c r="BO165" s="205"/>
      <c r="BP165" s="205"/>
      <c r="BQ165" s="205"/>
      <c r="BR165" s="205"/>
      <c r="BS165" s="205"/>
      <c r="BT165" s="205"/>
      <c r="BU165" s="205"/>
      <c r="BV165" s="205"/>
      <c r="BW165" s="205"/>
      <c r="BX165" s="205"/>
      <c r="BY165" s="205"/>
    </row>
    <row r="166" spans="1:77">
      <c r="A166" s="205"/>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c r="BC166" s="205"/>
      <c r="BD166" s="205"/>
      <c r="BE166" s="205"/>
      <c r="BF166" s="205"/>
      <c r="BG166" s="205"/>
      <c r="BH166" s="205"/>
      <c r="BI166" s="205"/>
      <c r="BJ166" s="205"/>
      <c r="BK166" s="205"/>
      <c r="BL166" s="205"/>
      <c r="BM166" s="205"/>
      <c r="BN166" s="205"/>
      <c r="BO166" s="205"/>
      <c r="BP166" s="205"/>
      <c r="BQ166" s="205"/>
      <c r="BR166" s="205"/>
      <c r="BS166" s="205"/>
      <c r="BT166" s="205"/>
      <c r="BU166" s="205"/>
      <c r="BV166" s="205"/>
      <c r="BW166" s="205"/>
      <c r="BX166" s="205"/>
      <c r="BY166" s="205"/>
    </row>
    <row r="167" spans="1:77">
      <c r="A167" s="205"/>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05"/>
      <c r="BC167" s="205"/>
      <c r="BD167" s="205"/>
      <c r="BE167" s="205"/>
      <c r="BF167" s="205"/>
      <c r="BG167" s="205"/>
      <c r="BH167" s="205"/>
      <c r="BI167" s="205"/>
      <c r="BJ167" s="205"/>
      <c r="BK167" s="205"/>
      <c r="BL167" s="205"/>
      <c r="BM167" s="205"/>
      <c r="BN167" s="205"/>
      <c r="BO167" s="205"/>
      <c r="BP167" s="205"/>
      <c r="BQ167" s="205"/>
      <c r="BR167" s="205"/>
      <c r="BS167" s="205"/>
      <c r="BT167" s="205"/>
      <c r="BU167" s="205"/>
      <c r="BV167" s="205"/>
      <c r="BW167" s="205"/>
      <c r="BX167" s="205"/>
      <c r="BY167" s="205"/>
    </row>
    <row r="168" spans="1:77">
      <c r="A168" s="205"/>
      <c r="B168" s="205"/>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05"/>
      <c r="BC168" s="205"/>
      <c r="BD168" s="205"/>
      <c r="BE168" s="205"/>
      <c r="BF168" s="205"/>
      <c r="BG168" s="205"/>
      <c r="BH168" s="205"/>
      <c r="BI168" s="205"/>
      <c r="BJ168" s="205"/>
      <c r="BK168" s="205"/>
      <c r="BL168" s="205"/>
      <c r="BM168" s="205"/>
      <c r="BN168" s="205"/>
      <c r="BO168" s="205"/>
      <c r="BP168" s="205"/>
      <c r="BQ168" s="205"/>
      <c r="BR168" s="205"/>
      <c r="BS168" s="205"/>
      <c r="BT168" s="205"/>
      <c r="BU168" s="205"/>
      <c r="BV168" s="205"/>
      <c r="BW168" s="205"/>
      <c r="BX168" s="205"/>
      <c r="BY168" s="205"/>
    </row>
    <row r="169" spans="1:77">
      <c r="A169" s="205"/>
      <c r="B169" s="205"/>
      <c r="C169" s="205"/>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05"/>
      <c r="BC169" s="205"/>
      <c r="BD169" s="205"/>
      <c r="BE169" s="205"/>
      <c r="BF169" s="205"/>
      <c r="BG169" s="205"/>
      <c r="BH169" s="205"/>
      <c r="BI169" s="205"/>
      <c r="BJ169" s="205"/>
      <c r="BK169" s="205"/>
      <c r="BL169" s="205"/>
      <c r="BM169" s="205"/>
      <c r="BN169" s="205"/>
      <c r="BO169" s="205"/>
      <c r="BP169" s="205"/>
      <c r="BQ169" s="205"/>
      <c r="BR169" s="205"/>
      <c r="BS169" s="205"/>
      <c r="BT169" s="205"/>
      <c r="BU169" s="205"/>
      <c r="BV169" s="205"/>
      <c r="BW169" s="205"/>
      <c r="BX169" s="205"/>
      <c r="BY169" s="205"/>
    </row>
    <row r="170" spans="1:77">
      <c r="A170" s="205"/>
      <c r="B170" s="205"/>
      <c r="C170" s="205"/>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05"/>
      <c r="AK170" s="205"/>
      <c r="AL170" s="205"/>
      <c r="AM170" s="205"/>
      <c r="AN170" s="205"/>
      <c r="AO170" s="205"/>
      <c r="AP170" s="205"/>
      <c r="AQ170" s="205"/>
      <c r="AR170" s="205"/>
      <c r="AS170" s="205"/>
      <c r="AT170" s="205"/>
      <c r="AU170" s="205"/>
      <c r="AV170" s="205"/>
      <c r="AW170" s="205"/>
      <c r="AX170" s="205"/>
      <c r="AY170" s="205"/>
      <c r="AZ170" s="205"/>
      <c r="BA170" s="205"/>
      <c r="BB170" s="205"/>
      <c r="BC170" s="205"/>
      <c r="BD170" s="205"/>
      <c r="BE170" s="205"/>
      <c r="BF170" s="205"/>
      <c r="BG170" s="205"/>
      <c r="BH170" s="205"/>
      <c r="BI170" s="205"/>
      <c r="BJ170" s="205"/>
      <c r="BK170" s="205"/>
      <c r="BL170" s="205"/>
      <c r="BM170" s="205"/>
      <c r="BN170" s="205"/>
      <c r="BO170" s="205"/>
      <c r="BP170" s="205"/>
      <c r="BQ170" s="205"/>
      <c r="BR170" s="205"/>
      <c r="BS170" s="205"/>
      <c r="BT170" s="205"/>
      <c r="BU170" s="205"/>
      <c r="BV170" s="205"/>
      <c r="BW170" s="205"/>
      <c r="BX170" s="205"/>
      <c r="BY170" s="205"/>
    </row>
    <row r="171" spans="1:77">
      <c r="A171" s="205"/>
      <c r="B171" s="205"/>
      <c r="C171" s="205"/>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05"/>
      <c r="BC171" s="205"/>
      <c r="BD171" s="205"/>
      <c r="BE171" s="205"/>
      <c r="BF171" s="205"/>
      <c r="BG171" s="205"/>
      <c r="BH171" s="205"/>
      <c r="BI171" s="205"/>
      <c r="BJ171" s="205"/>
      <c r="BK171" s="205"/>
      <c r="BL171" s="205"/>
      <c r="BM171" s="205"/>
      <c r="BN171" s="205"/>
      <c r="BO171" s="205"/>
      <c r="BP171" s="205"/>
      <c r="BQ171" s="205"/>
      <c r="BR171" s="205"/>
      <c r="BS171" s="205"/>
      <c r="BT171" s="205"/>
      <c r="BU171" s="205"/>
      <c r="BV171" s="205"/>
      <c r="BW171" s="205"/>
      <c r="BX171" s="205"/>
      <c r="BY171" s="205"/>
    </row>
    <row r="172" spans="1:77">
      <c r="A172" s="205"/>
      <c r="B172" s="205"/>
      <c r="C172" s="205"/>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c r="AI172" s="205"/>
      <c r="AJ172" s="205"/>
      <c r="AK172" s="205"/>
      <c r="AL172" s="205"/>
      <c r="AM172" s="205"/>
      <c r="AN172" s="205"/>
      <c r="AO172" s="205"/>
      <c r="AP172" s="205"/>
      <c r="AQ172" s="205"/>
      <c r="AR172" s="205"/>
      <c r="AS172" s="205"/>
      <c r="AT172" s="205"/>
      <c r="AU172" s="205"/>
      <c r="AV172" s="205"/>
      <c r="AW172" s="205"/>
      <c r="AX172" s="205"/>
      <c r="AY172" s="205"/>
      <c r="AZ172" s="205"/>
      <c r="BA172" s="205"/>
      <c r="BB172" s="205"/>
      <c r="BC172" s="205"/>
      <c r="BD172" s="205"/>
      <c r="BE172" s="205"/>
      <c r="BF172" s="205"/>
      <c r="BG172" s="205"/>
      <c r="BH172" s="205"/>
      <c r="BI172" s="205"/>
      <c r="BJ172" s="205"/>
      <c r="BK172" s="205"/>
      <c r="BL172" s="205"/>
      <c r="BM172" s="205"/>
      <c r="BN172" s="205"/>
      <c r="BO172" s="205"/>
      <c r="BP172" s="205"/>
      <c r="BQ172" s="205"/>
      <c r="BR172" s="205"/>
      <c r="BS172" s="205"/>
      <c r="BT172" s="205"/>
      <c r="BU172" s="205"/>
      <c r="BV172" s="205"/>
      <c r="BW172" s="205"/>
      <c r="BX172" s="205"/>
      <c r="BY172" s="205"/>
    </row>
    <row r="173" spans="1:77">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05"/>
      <c r="BC173" s="205"/>
      <c r="BD173" s="205"/>
      <c r="BE173" s="205"/>
      <c r="BF173" s="205"/>
      <c r="BG173" s="205"/>
      <c r="BH173" s="205"/>
      <c r="BI173" s="205"/>
      <c r="BJ173" s="205"/>
      <c r="BK173" s="205"/>
      <c r="BL173" s="205"/>
      <c r="BM173" s="205"/>
      <c r="BN173" s="205"/>
      <c r="BO173" s="205"/>
      <c r="BP173" s="205"/>
      <c r="BQ173" s="205"/>
      <c r="BR173" s="205"/>
      <c r="BS173" s="205"/>
      <c r="BT173" s="205"/>
      <c r="BU173" s="205"/>
      <c r="BV173" s="205"/>
      <c r="BW173" s="205"/>
      <c r="BX173" s="205"/>
      <c r="BY173" s="205"/>
    </row>
    <row r="174" spans="1:77">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05"/>
      <c r="AN174" s="205"/>
      <c r="AO174" s="205"/>
      <c r="AP174" s="205"/>
      <c r="AQ174" s="205"/>
      <c r="AR174" s="205"/>
      <c r="AS174" s="205"/>
      <c r="AT174" s="205"/>
      <c r="AU174" s="205"/>
      <c r="AV174" s="205"/>
      <c r="AW174" s="205"/>
      <c r="AX174" s="205"/>
      <c r="AY174" s="205"/>
      <c r="AZ174" s="205"/>
      <c r="BA174" s="205"/>
      <c r="BB174" s="205"/>
      <c r="BC174" s="205"/>
      <c r="BD174" s="205"/>
      <c r="BE174" s="205"/>
      <c r="BF174" s="205"/>
      <c r="BG174" s="205"/>
      <c r="BH174" s="205"/>
      <c r="BI174" s="205"/>
      <c r="BJ174" s="205"/>
      <c r="BK174" s="205"/>
      <c r="BL174" s="205"/>
      <c r="BM174" s="205"/>
      <c r="BN174" s="205"/>
      <c r="BO174" s="205"/>
      <c r="BP174" s="205"/>
      <c r="BQ174" s="205"/>
      <c r="BR174" s="205"/>
      <c r="BS174" s="205"/>
      <c r="BT174" s="205"/>
      <c r="BU174" s="205"/>
      <c r="BV174" s="205"/>
      <c r="BW174" s="205"/>
      <c r="BX174" s="205"/>
      <c r="BY174" s="205"/>
    </row>
    <row r="175" spans="1:77">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05"/>
      <c r="BC175" s="205"/>
      <c r="BD175" s="205"/>
      <c r="BE175" s="205"/>
      <c r="BF175" s="205"/>
      <c r="BG175" s="205"/>
      <c r="BH175" s="205"/>
      <c r="BI175" s="205"/>
      <c r="BJ175" s="205"/>
      <c r="BK175" s="205"/>
      <c r="BL175" s="205"/>
      <c r="BM175" s="205"/>
      <c r="BN175" s="205"/>
      <c r="BO175" s="205"/>
      <c r="BP175" s="205"/>
      <c r="BQ175" s="205"/>
      <c r="BR175" s="205"/>
      <c r="BS175" s="205"/>
      <c r="BT175" s="205"/>
      <c r="BU175" s="205"/>
      <c r="BV175" s="205"/>
      <c r="BW175" s="205"/>
      <c r="BX175" s="205"/>
      <c r="BY175" s="205"/>
    </row>
    <row r="176" spans="1:77">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05"/>
      <c r="BC176" s="205"/>
      <c r="BD176" s="205"/>
      <c r="BE176" s="205"/>
      <c r="BF176" s="205"/>
      <c r="BG176" s="205"/>
      <c r="BH176" s="205"/>
      <c r="BI176" s="205"/>
      <c r="BJ176" s="205"/>
      <c r="BK176" s="205"/>
      <c r="BL176" s="205"/>
      <c r="BM176" s="205"/>
      <c r="BN176" s="205"/>
      <c r="BO176" s="205"/>
      <c r="BP176" s="205"/>
      <c r="BQ176" s="205"/>
      <c r="BR176" s="205"/>
      <c r="BS176" s="205"/>
      <c r="BT176" s="205"/>
      <c r="BU176" s="205"/>
      <c r="BV176" s="205"/>
      <c r="BW176" s="205"/>
      <c r="BX176" s="205"/>
      <c r="BY176" s="205"/>
    </row>
    <row r="177" spans="1:77">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05"/>
      <c r="BC177" s="205"/>
      <c r="BD177" s="205"/>
      <c r="BE177" s="205"/>
      <c r="BF177" s="205"/>
      <c r="BG177" s="205"/>
      <c r="BH177" s="205"/>
      <c r="BI177" s="205"/>
      <c r="BJ177" s="205"/>
      <c r="BK177" s="205"/>
      <c r="BL177" s="205"/>
      <c r="BM177" s="205"/>
      <c r="BN177" s="205"/>
      <c r="BO177" s="205"/>
      <c r="BP177" s="205"/>
      <c r="BQ177" s="205"/>
      <c r="BR177" s="205"/>
      <c r="BS177" s="205"/>
      <c r="BT177" s="205"/>
      <c r="BU177" s="205"/>
      <c r="BV177" s="205"/>
      <c r="BW177" s="205"/>
      <c r="BX177" s="205"/>
      <c r="BY177" s="205"/>
    </row>
    <row r="178" spans="1:77">
      <c r="A178" s="205"/>
      <c r="B178" s="205"/>
      <c r="C178" s="205"/>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05"/>
      <c r="BC178" s="205"/>
      <c r="BD178" s="205"/>
      <c r="BE178" s="205"/>
      <c r="BF178" s="205"/>
      <c r="BG178" s="205"/>
      <c r="BH178" s="205"/>
      <c r="BI178" s="205"/>
      <c r="BJ178" s="205"/>
      <c r="BK178" s="205"/>
      <c r="BL178" s="205"/>
      <c r="BM178" s="205"/>
      <c r="BN178" s="205"/>
      <c r="BO178" s="205"/>
      <c r="BP178" s="205"/>
      <c r="BQ178" s="205"/>
      <c r="BR178" s="205"/>
      <c r="BS178" s="205"/>
      <c r="BT178" s="205"/>
      <c r="BU178" s="205"/>
      <c r="BV178" s="205"/>
      <c r="BW178" s="205"/>
      <c r="BX178" s="205"/>
      <c r="BY178" s="205"/>
    </row>
    <row r="179" spans="1:77">
      <c r="A179" s="205"/>
      <c r="B179" s="205"/>
      <c r="C179" s="205"/>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05"/>
      <c r="BC179" s="205"/>
      <c r="BD179" s="205"/>
      <c r="BE179" s="205"/>
      <c r="BF179" s="205"/>
      <c r="BG179" s="205"/>
      <c r="BH179" s="205"/>
      <c r="BI179" s="205"/>
      <c r="BJ179" s="205"/>
      <c r="BK179" s="205"/>
      <c r="BL179" s="205"/>
      <c r="BM179" s="205"/>
      <c r="BN179" s="205"/>
      <c r="BO179" s="205"/>
      <c r="BP179" s="205"/>
      <c r="BQ179" s="205"/>
      <c r="BR179" s="205"/>
      <c r="BS179" s="205"/>
      <c r="BT179" s="205"/>
      <c r="BU179" s="205"/>
      <c r="BV179" s="205"/>
      <c r="BW179" s="205"/>
      <c r="BX179" s="205"/>
      <c r="BY179" s="205"/>
    </row>
    <row r="180" spans="1:77">
      <c r="A180" s="205"/>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c r="BC180" s="205"/>
      <c r="BD180" s="205"/>
      <c r="BE180" s="205"/>
      <c r="BF180" s="205"/>
      <c r="BG180" s="205"/>
      <c r="BH180" s="205"/>
      <c r="BI180" s="205"/>
      <c r="BJ180" s="205"/>
      <c r="BK180" s="205"/>
      <c r="BL180" s="205"/>
      <c r="BM180" s="205"/>
      <c r="BN180" s="205"/>
      <c r="BO180" s="205"/>
      <c r="BP180" s="205"/>
      <c r="BQ180" s="205"/>
      <c r="BR180" s="205"/>
      <c r="BS180" s="205"/>
      <c r="BT180" s="205"/>
      <c r="BU180" s="205"/>
      <c r="BV180" s="205"/>
      <c r="BW180" s="205"/>
      <c r="BX180" s="205"/>
      <c r="BY180" s="205"/>
    </row>
    <row r="181" spans="1:77">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05"/>
      <c r="BC181" s="205"/>
      <c r="BD181" s="205"/>
      <c r="BE181" s="205"/>
      <c r="BF181" s="205"/>
      <c r="BG181" s="205"/>
      <c r="BH181" s="205"/>
      <c r="BI181" s="205"/>
      <c r="BJ181" s="205"/>
      <c r="BK181" s="205"/>
      <c r="BL181" s="205"/>
      <c r="BM181" s="205"/>
      <c r="BN181" s="205"/>
      <c r="BO181" s="205"/>
      <c r="BP181" s="205"/>
      <c r="BQ181" s="205"/>
      <c r="BR181" s="205"/>
      <c r="BS181" s="205"/>
      <c r="BT181" s="205"/>
      <c r="BU181" s="205"/>
      <c r="BV181" s="205"/>
      <c r="BW181" s="205"/>
      <c r="BX181" s="205"/>
      <c r="BY181" s="205"/>
    </row>
    <row r="182" spans="1:77">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05"/>
      <c r="BC182" s="205"/>
      <c r="BD182" s="205"/>
      <c r="BE182" s="205"/>
      <c r="BF182" s="205"/>
      <c r="BG182" s="205"/>
      <c r="BH182" s="205"/>
      <c r="BI182" s="205"/>
      <c r="BJ182" s="205"/>
      <c r="BK182" s="205"/>
      <c r="BL182" s="205"/>
      <c r="BM182" s="205"/>
      <c r="BN182" s="205"/>
      <c r="BO182" s="205"/>
      <c r="BP182" s="205"/>
      <c r="BQ182" s="205"/>
      <c r="BR182" s="205"/>
      <c r="BS182" s="205"/>
      <c r="BT182" s="205"/>
      <c r="BU182" s="205"/>
      <c r="BV182" s="205"/>
      <c r="BW182" s="205"/>
      <c r="BX182" s="205"/>
      <c r="BY182" s="205"/>
    </row>
    <row r="183" spans="1:77">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05"/>
      <c r="BC183" s="205"/>
      <c r="BD183" s="205"/>
      <c r="BE183" s="205"/>
      <c r="BF183" s="205"/>
      <c r="BG183" s="205"/>
      <c r="BH183" s="205"/>
      <c r="BI183" s="205"/>
      <c r="BJ183" s="205"/>
      <c r="BK183" s="205"/>
      <c r="BL183" s="205"/>
      <c r="BM183" s="205"/>
      <c r="BN183" s="205"/>
      <c r="BO183" s="205"/>
      <c r="BP183" s="205"/>
      <c r="BQ183" s="205"/>
      <c r="BR183" s="205"/>
      <c r="BS183" s="205"/>
      <c r="BT183" s="205"/>
      <c r="BU183" s="205"/>
      <c r="BV183" s="205"/>
      <c r="BW183" s="205"/>
      <c r="BX183" s="205"/>
      <c r="BY183" s="205"/>
    </row>
    <row r="184" spans="1:77">
      <c r="A184" s="205"/>
      <c r="B184" s="205"/>
      <c r="C184" s="205"/>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05"/>
      <c r="BC184" s="205"/>
      <c r="BD184" s="205"/>
      <c r="BE184" s="205"/>
      <c r="BF184" s="205"/>
      <c r="BG184" s="205"/>
      <c r="BH184" s="205"/>
      <c r="BI184" s="205"/>
      <c r="BJ184" s="205"/>
      <c r="BK184" s="205"/>
      <c r="BL184" s="205"/>
      <c r="BM184" s="205"/>
      <c r="BN184" s="205"/>
      <c r="BO184" s="205"/>
      <c r="BP184" s="205"/>
      <c r="BQ184" s="205"/>
      <c r="BR184" s="205"/>
      <c r="BS184" s="205"/>
      <c r="BT184" s="205"/>
      <c r="BU184" s="205"/>
      <c r="BV184" s="205"/>
      <c r="BW184" s="205"/>
      <c r="BX184" s="205"/>
      <c r="BY184" s="205"/>
    </row>
    <row r="185" spans="1:77">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5"/>
      <c r="AJ185" s="205"/>
      <c r="AK185" s="205"/>
      <c r="AL185" s="205"/>
      <c r="AM185" s="205"/>
      <c r="AN185" s="205"/>
      <c r="AO185" s="205"/>
      <c r="AP185" s="205"/>
      <c r="AQ185" s="205"/>
      <c r="AR185" s="205"/>
      <c r="AS185" s="205"/>
      <c r="AT185" s="205"/>
      <c r="AU185" s="205"/>
      <c r="AV185" s="205"/>
      <c r="AW185" s="205"/>
      <c r="AX185" s="205"/>
      <c r="AY185" s="205"/>
      <c r="AZ185" s="205"/>
      <c r="BA185" s="205"/>
      <c r="BB185" s="205"/>
      <c r="BC185" s="205"/>
      <c r="BD185" s="205"/>
      <c r="BE185" s="205"/>
      <c r="BF185" s="205"/>
      <c r="BG185" s="205"/>
      <c r="BH185" s="205"/>
      <c r="BI185" s="205"/>
      <c r="BJ185" s="205"/>
      <c r="BK185" s="205"/>
      <c r="BL185" s="205"/>
      <c r="BM185" s="205"/>
      <c r="BN185" s="205"/>
      <c r="BO185" s="205"/>
      <c r="BP185" s="205"/>
      <c r="BQ185" s="205"/>
      <c r="BR185" s="205"/>
      <c r="BS185" s="205"/>
      <c r="BT185" s="205"/>
      <c r="BU185" s="205"/>
      <c r="BV185" s="205"/>
      <c r="BW185" s="205"/>
      <c r="BX185" s="205"/>
      <c r="BY185" s="205"/>
    </row>
    <row r="186" spans="1:77">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c r="AI186" s="205"/>
      <c r="AJ186" s="205"/>
      <c r="AK186" s="205"/>
      <c r="AL186" s="205"/>
      <c r="AM186" s="205"/>
      <c r="AN186" s="205"/>
      <c r="AO186" s="205"/>
      <c r="AP186" s="205"/>
      <c r="AQ186" s="205"/>
      <c r="AR186" s="205"/>
      <c r="AS186" s="205"/>
      <c r="AT186" s="205"/>
      <c r="AU186" s="205"/>
      <c r="AV186" s="205"/>
      <c r="AW186" s="205"/>
      <c r="AX186" s="205"/>
      <c r="AY186" s="205"/>
      <c r="AZ186" s="205"/>
      <c r="BA186" s="205"/>
      <c r="BB186" s="205"/>
      <c r="BC186" s="205"/>
      <c r="BD186" s="205"/>
      <c r="BE186" s="205"/>
      <c r="BF186" s="205"/>
      <c r="BG186" s="205"/>
      <c r="BH186" s="205"/>
      <c r="BI186" s="205"/>
      <c r="BJ186" s="205"/>
      <c r="BK186" s="205"/>
      <c r="BL186" s="205"/>
      <c r="BM186" s="205"/>
      <c r="BN186" s="205"/>
      <c r="BO186" s="205"/>
      <c r="BP186" s="205"/>
      <c r="BQ186" s="205"/>
      <c r="BR186" s="205"/>
      <c r="BS186" s="205"/>
      <c r="BT186" s="205"/>
      <c r="BU186" s="205"/>
      <c r="BV186" s="205"/>
      <c r="BW186" s="205"/>
      <c r="BX186" s="205"/>
      <c r="BY186" s="205"/>
    </row>
    <row r="187" spans="1:77">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5"/>
      <c r="AJ187" s="205"/>
      <c r="AK187" s="205"/>
      <c r="AL187" s="205"/>
      <c r="AM187" s="205"/>
      <c r="AN187" s="205"/>
      <c r="AO187" s="205"/>
      <c r="AP187" s="205"/>
      <c r="AQ187" s="205"/>
      <c r="AR187" s="205"/>
      <c r="AS187" s="205"/>
      <c r="AT187" s="205"/>
      <c r="AU187" s="205"/>
      <c r="AV187" s="205"/>
      <c r="AW187" s="205"/>
      <c r="AX187" s="205"/>
      <c r="AY187" s="205"/>
      <c r="AZ187" s="205"/>
      <c r="BA187" s="205"/>
      <c r="BB187" s="205"/>
      <c r="BC187" s="205"/>
      <c r="BD187" s="205"/>
      <c r="BE187" s="205"/>
      <c r="BF187" s="205"/>
      <c r="BG187" s="205"/>
      <c r="BH187" s="205"/>
      <c r="BI187" s="205"/>
      <c r="BJ187" s="205"/>
      <c r="BK187" s="205"/>
      <c r="BL187" s="205"/>
      <c r="BM187" s="205"/>
      <c r="BN187" s="205"/>
      <c r="BO187" s="205"/>
      <c r="BP187" s="205"/>
      <c r="BQ187" s="205"/>
      <c r="BR187" s="205"/>
      <c r="BS187" s="205"/>
      <c r="BT187" s="205"/>
      <c r="BU187" s="205"/>
      <c r="BV187" s="205"/>
      <c r="BW187" s="205"/>
      <c r="BX187" s="205"/>
      <c r="BY187" s="205"/>
    </row>
    <row r="188" spans="1:77">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205"/>
      <c r="BA188" s="205"/>
      <c r="BB188" s="205"/>
      <c r="BC188" s="205"/>
      <c r="BD188" s="205"/>
      <c r="BE188" s="205"/>
      <c r="BF188" s="205"/>
      <c r="BG188" s="205"/>
      <c r="BH188" s="205"/>
      <c r="BI188" s="205"/>
      <c r="BJ188" s="205"/>
      <c r="BK188" s="205"/>
      <c r="BL188" s="205"/>
      <c r="BM188" s="205"/>
      <c r="BN188" s="205"/>
      <c r="BO188" s="205"/>
      <c r="BP188" s="205"/>
      <c r="BQ188" s="205"/>
      <c r="BR188" s="205"/>
      <c r="BS188" s="205"/>
      <c r="BT188" s="205"/>
      <c r="BU188" s="205"/>
      <c r="BV188" s="205"/>
      <c r="BW188" s="205"/>
      <c r="BX188" s="205"/>
      <c r="BY188" s="205"/>
    </row>
    <row r="189" spans="1:77">
      <c r="A189" s="205"/>
      <c r="B189" s="205"/>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05"/>
      <c r="BC189" s="205"/>
      <c r="BD189" s="205"/>
      <c r="BE189" s="205"/>
      <c r="BF189" s="205"/>
      <c r="BG189" s="205"/>
      <c r="BH189" s="205"/>
      <c r="BI189" s="205"/>
      <c r="BJ189" s="205"/>
      <c r="BK189" s="205"/>
      <c r="BL189" s="205"/>
      <c r="BM189" s="205"/>
      <c r="BN189" s="205"/>
      <c r="BO189" s="205"/>
      <c r="BP189" s="205"/>
      <c r="BQ189" s="205"/>
      <c r="BR189" s="205"/>
      <c r="BS189" s="205"/>
      <c r="BT189" s="205"/>
      <c r="BU189" s="205"/>
      <c r="BV189" s="205"/>
      <c r="BW189" s="205"/>
      <c r="BX189" s="205"/>
      <c r="BY189" s="205"/>
    </row>
    <row r="190" spans="1:77">
      <c r="A190" s="205"/>
      <c r="B190" s="205"/>
      <c r="C190" s="205"/>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205"/>
      <c r="BA190" s="205"/>
      <c r="BB190" s="205"/>
      <c r="BC190" s="205"/>
      <c r="BD190" s="205"/>
      <c r="BE190" s="205"/>
      <c r="BF190" s="205"/>
      <c r="BG190" s="205"/>
      <c r="BH190" s="205"/>
      <c r="BI190" s="205"/>
      <c r="BJ190" s="205"/>
      <c r="BK190" s="205"/>
      <c r="BL190" s="205"/>
      <c r="BM190" s="205"/>
      <c r="BN190" s="205"/>
      <c r="BO190" s="205"/>
      <c r="BP190" s="205"/>
      <c r="BQ190" s="205"/>
      <c r="BR190" s="205"/>
      <c r="BS190" s="205"/>
      <c r="BT190" s="205"/>
      <c r="BU190" s="205"/>
      <c r="BV190" s="205"/>
      <c r="BW190" s="205"/>
      <c r="BX190" s="205"/>
      <c r="BY190" s="205"/>
    </row>
    <row r="191" spans="1:77">
      <c r="A191" s="205"/>
      <c r="B191" s="205"/>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5"/>
      <c r="AJ191" s="205"/>
      <c r="AK191" s="205"/>
      <c r="AL191" s="205"/>
      <c r="AM191" s="205"/>
      <c r="AN191" s="205"/>
      <c r="AO191" s="205"/>
      <c r="AP191" s="205"/>
      <c r="AQ191" s="205"/>
      <c r="AR191" s="205"/>
      <c r="AS191" s="205"/>
      <c r="AT191" s="205"/>
      <c r="AU191" s="205"/>
      <c r="AV191" s="205"/>
      <c r="AW191" s="205"/>
      <c r="AX191" s="205"/>
      <c r="AY191" s="205"/>
      <c r="AZ191" s="205"/>
      <c r="BA191" s="205"/>
      <c r="BB191" s="205"/>
      <c r="BC191" s="205"/>
      <c r="BD191" s="205"/>
      <c r="BE191" s="205"/>
      <c r="BF191" s="205"/>
      <c r="BG191" s="205"/>
      <c r="BH191" s="205"/>
      <c r="BI191" s="205"/>
      <c r="BJ191" s="205"/>
      <c r="BK191" s="205"/>
      <c r="BL191" s="205"/>
      <c r="BM191" s="205"/>
      <c r="BN191" s="205"/>
      <c r="BO191" s="205"/>
      <c r="BP191" s="205"/>
      <c r="BQ191" s="205"/>
      <c r="BR191" s="205"/>
      <c r="BS191" s="205"/>
      <c r="BT191" s="205"/>
      <c r="BU191" s="205"/>
      <c r="BV191" s="205"/>
      <c r="BW191" s="205"/>
      <c r="BX191" s="205"/>
      <c r="BY191" s="205"/>
    </row>
    <row r="192" spans="1:77">
      <c r="A192" s="205"/>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05"/>
      <c r="BC192" s="205"/>
      <c r="BD192" s="205"/>
      <c r="BE192" s="205"/>
      <c r="BF192" s="205"/>
      <c r="BG192" s="205"/>
      <c r="BH192" s="205"/>
      <c r="BI192" s="205"/>
      <c r="BJ192" s="205"/>
      <c r="BK192" s="205"/>
      <c r="BL192" s="205"/>
      <c r="BM192" s="205"/>
      <c r="BN192" s="205"/>
      <c r="BO192" s="205"/>
      <c r="BP192" s="205"/>
      <c r="BQ192" s="205"/>
      <c r="BR192" s="205"/>
      <c r="BS192" s="205"/>
      <c r="BT192" s="205"/>
      <c r="BU192" s="205"/>
      <c r="BV192" s="205"/>
      <c r="BW192" s="205"/>
      <c r="BX192" s="205"/>
      <c r="BY192" s="205"/>
    </row>
    <row r="193" spans="1:77">
      <c r="A193" s="205"/>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c r="AK193" s="205"/>
      <c r="AL193" s="205"/>
      <c r="AM193" s="205"/>
      <c r="AN193" s="205"/>
      <c r="AO193" s="205"/>
      <c r="AP193" s="205"/>
      <c r="AQ193" s="205"/>
      <c r="AR193" s="205"/>
      <c r="AS193" s="205"/>
      <c r="AT193" s="205"/>
      <c r="AU193" s="205"/>
      <c r="AV193" s="205"/>
      <c r="AW193" s="205"/>
      <c r="AX193" s="205"/>
      <c r="AY193" s="205"/>
      <c r="AZ193" s="205"/>
      <c r="BA193" s="205"/>
      <c r="BB193" s="205"/>
      <c r="BC193" s="205"/>
      <c r="BD193" s="205"/>
      <c r="BE193" s="205"/>
      <c r="BF193" s="205"/>
      <c r="BG193" s="205"/>
      <c r="BH193" s="205"/>
      <c r="BI193" s="205"/>
      <c r="BJ193" s="205"/>
      <c r="BK193" s="205"/>
      <c r="BL193" s="205"/>
      <c r="BM193" s="205"/>
      <c r="BN193" s="205"/>
      <c r="BO193" s="205"/>
      <c r="BP193" s="205"/>
      <c r="BQ193" s="205"/>
      <c r="BR193" s="205"/>
      <c r="BS193" s="205"/>
      <c r="BT193" s="205"/>
      <c r="BU193" s="205"/>
      <c r="BV193" s="205"/>
      <c r="BW193" s="205"/>
      <c r="BX193" s="205"/>
      <c r="BY193" s="205"/>
    </row>
    <row r="194" spans="1:77">
      <c r="A194" s="205"/>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205"/>
      <c r="BA194" s="205"/>
      <c r="BB194" s="205"/>
      <c r="BC194" s="205"/>
      <c r="BD194" s="205"/>
      <c r="BE194" s="205"/>
      <c r="BF194" s="205"/>
      <c r="BG194" s="205"/>
      <c r="BH194" s="205"/>
      <c r="BI194" s="205"/>
      <c r="BJ194" s="205"/>
      <c r="BK194" s="205"/>
      <c r="BL194" s="205"/>
      <c r="BM194" s="205"/>
      <c r="BN194" s="205"/>
      <c r="BO194" s="205"/>
      <c r="BP194" s="205"/>
      <c r="BQ194" s="205"/>
      <c r="BR194" s="205"/>
      <c r="BS194" s="205"/>
      <c r="BT194" s="205"/>
      <c r="BU194" s="205"/>
      <c r="BV194" s="205"/>
      <c r="BW194" s="205"/>
      <c r="BX194" s="205"/>
      <c r="BY194" s="205"/>
    </row>
    <row r="195" spans="1:77">
      <c r="A195" s="205"/>
      <c r="B195" s="205"/>
      <c r="C195" s="205"/>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205"/>
      <c r="AE195" s="205"/>
      <c r="AF195" s="205"/>
      <c r="AG195" s="205"/>
      <c r="AH195" s="205"/>
      <c r="AI195" s="205"/>
      <c r="AJ195" s="205"/>
      <c r="AK195" s="205"/>
      <c r="AL195" s="205"/>
      <c r="AM195" s="205"/>
      <c r="AN195" s="205"/>
      <c r="AO195" s="205"/>
      <c r="AP195" s="205"/>
      <c r="AQ195" s="205"/>
      <c r="AR195" s="205"/>
      <c r="AS195" s="205"/>
      <c r="AT195" s="205"/>
      <c r="AU195" s="205"/>
      <c r="AV195" s="205"/>
      <c r="AW195" s="205"/>
      <c r="AX195" s="205"/>
      <c r="AY195" s="205"/>
      <c r="AZ195" s="205"/>
      <c r="BA195" s="205"/>
      <c r="BB195" s="205"/>
      <c r="BC195" s="205"/>
      <c r="BD195" s="205"/>
      <c r="BE195" s="205"/>
      <c r="BF195" s="205"/>
      <c r="BG195" s="205"/>
      <c r="BH195" s="205"/>
      <c r="BI195" s="205"/>
      <c r="BJ195" s="205"/>
      <c r="BK195" s="205"/>
      <c r="BL195" s="205"/>
      <c r="BM195" s="205"/>
      <c r="BN195" s="205"/>
      <c r="BO195" s="205"/>
      <c r="BP195" s="205"/>
      <c r="BQ195" s="205"/>
      <c r="BR195" s="205"/>
      <c r="BS195" s="205"/>
      <c r="BT195" s="205"/>
      <c r="BU195" s="205"/>
      <c r="BV195" s="205"/>
      <c r="BW195" s="205"/>
      <c r="BX195" s="205"/>
      <c r="BY195" s="205"/>
    </row>
    <row r="196" spans="1:77">
      <c r="A196" s="205"/>
      <c r="B196" s="205"/>
      <c r="C196" s="205"/>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05"/>
      <c r="AI196" s="205"/>
      <c r="AJ196" s="205"/>
      <c r="AK196" s="205"/>
      <c r="AL196" s="205"/>
      <c r="AM196" s="205"/>
      <c r="AN196" s="205"/>
      <c r="AO196" s="205"/>
      <c r="AP196" s="205"/>
      <c r="AQ196" s="205"/>
      <c r="AR196" s="205"/>
      <c r="AS196" s="205"/>
      <c r="AT196" s="205"/>
      <c r="AU196" s="205"/>
      <c r="AV196" s="205"/>
      <c r="AW196" s="205"/>
      <c r="AX196" s="205"/>
      <c r="AY196" s="205"/>
      <c r="AZ196" s="205"/>
      <c r="BA196" s="205"/>
      <c r="BB196" s="205"/>
      <c r="BC196" s="205"/>
      <c r="BD196" s="205"/>
      <c r="BE196" s="205"/>
      <c r="BF196" s="205"/>
      <c r="BG196" s="205"/>
      <c r="BH196" s="205"/>
      <c r="BI196" s="205"/>
      <c r="BJ196" s="205"/>
      <c r="BK196" s="205"/>
      <c r="BL196" s="205"/>
      <c r="BM196" s="205"/>
      <c r="BN196" s="205"/>
      <c r="BO196" s="205"/>
      <c r="BP196" s="205"/>
      <c r="BQ196" s="205"/>
      <c r="BR196" s="205"/>
      <c r="BS196" s="205"/>
      <c r="BT196" s="205"/>
      <c r="BU196" s="205"/>
      <c r="BV196" s="205"/>
      <c r="BW196" s="205"/>
      <c r="BX196" s="205"/>
      <c r="BY196" s="205"/>
    </row>
    <row r="197" spans="1:77">
      <c r="A197" s="205"/>
      <c r="B197" s="205"/>
      <c r="C197" s="205"/>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5"/>
      <c r="AJ197" s="205"/>
      <c r="AK197" s="205"/>
      <c r="AL197" s="205"/>
      <c r="AM197" s="205"/>
      <c r="AN197" s="205"/>
      <c r="AO197" s="205"/>
      <c r="AP197" s="205"/>
      <c r="AQ197" s="205"/>
      <c r="AR197" s="205"/>
      <c r="AS197" s="205"/>
      <c r="AT197" s="205"/>
      <c r="AU197" s="205"/>
      <c r="AV197" s="205"/>
      <c r="AW197" s="205"/>
      <c r="AX197" s="205"/>
      <c r="AY197" s="205"/>
      <c r="AZ197" s="205"/>
      <c r="BA197" s="205"/>
      <c r="BB197" s="205"/>
      <c r="BC197" s="205"/>
      <c r="BD197" s="205"/>
      <c r="BE197" s="205"/>
      <c r="BF197" s="205"/>
      <c r="BG197" s="205"/>
      <c r="BH197" s="205"/>
      <c r="BI197" s="205"/>
      <c r="BJ197" s="205"/>
      <c r="BK197" s="205"/>
      <c r="BL197" s="205"/>
      <c r="BM197" s="205"/>
      <c r="BN197" s="205"/>
      <c r="BO197" s="205"/>
      <c r="BP197" s="205"/>
      <c r="BQ197" s="205"/>
      <c r="BR197" s="205"/>
      <c r="BS197" s="205"/>
      <c r="BT197" s="205"/>
      <c r="BU197" s="205"/>
      <c r="BV197" s="205"/>
      <c r="BW197" s="205"/>
      <c r="BX197" s="205"/>
      <c r="BY197" s="205"/>
    </row>
    <row r="198" spans="1:77">
      <c r="A198" s="205"/>
      <c r="B198" s="205"/>
      <c r="C198" s="205"/>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05"/>
      <c r="AI198" s="205"/>
      <c r="AJ198" s="205"/>
      <c r="AK198" s="205"/>
      <c r="AL198" s="205"/>
      <c r="AM198" s="205"/>
      <c r="AN198" s="205"/>
      <c r="AO198" s="205"/>
      <c r="AP198" s="205"/>
      <c r="AQ198" s="205"/>
      <c r="AR198" s="205"/>
      <c r="AS198" s="205"/>
      <c r="AT198" s="205"/>
      <c r="AU198" s="205"/>
      <c r="AV198" s="205"/>
      <c r="AW198" s="205"/>
      <c r="AX198" s="205"/>
      <c r="AY198" s="205"/>
      <c r="AZ198" s="205"/>
      <c r="BA198" s="205"/>
      <c r="BB198" s="205"/>
      <c r="BC198" s="205"/>
      <c r="BD198" s="205"/>
      <c r="BE198" s="205"/>
      <c r="BF198" s="205"/>
      <c r="BG198" s="205"/>
      <c r="BH198" s="205"/>
      <c r="BI198" s="205"/>
      <c r="BJ198" s="205"/>
      <c r="BK198" s="205"/>
      <c r="BL198" s="205"/>
      <c r="BM198" s="205"/>
      <c r="BN198" s="205"/>
      <c r="BO198" s="205"/>
      <c r="BP198" s="205"/>
      <c r="BQ198" s="205"/>
      <c r="BR198" s="205"/>
      <c r="BS198" s="205"/>
      <c r="BT198" s="205"/>
      <c r="BU198" s="205"/>
      <c r="BV198" s="205"/>
      <c r="BW198" s="205"/>
      <c r="BX198" s="205"/>
      <c r="BY198" s="205"/>
    </row>
    <row r="199" spans="1:77">
      <c r="A199" s="205"/>
      <c r="B199" s="205"/>
      <c r="C199" s="205"/>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05"/>
      <c r="BC199" s="205"/>
      <c r="BD199" s="205"/>
      <c r="BE199" s="205"/>
      <c r="BF199" s="205"/>
      <c r="BG199" s="205"/>
      <c r="BH199" s="205"/>
      <c r="BI199" s="205"/>
      <c r="BJ199" s="205"/>
      <c r="BK199" s="205"/>
      <c r="BL199" s="205"/>
      <c r="BM199" s="205"/>
      <c r="BN199" s="205"/>
      <c r="BO199" s="205"/>
      <c r="BP199" s="205"/>
      <c r="BQ199" s="205"/>
      <c r="BR199" s="205"/>
      <c r="BS199" s="205"/>
      <c r="BT199" s="205"/>
      <c r="BU199" s="205"/>
      <c r="BV199" s="205"/>
      <c r="BW199" s="205"/>
      <c r="BX199" s="205"/>
      <c r="BY199" s="205"/>
    </row>
    <row r="200" spans="1:77">
      <c r="A200" s="205"/>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c r="AI200" s="205"/>
      <c r="AJ200" s="205"/>
      <c r="AK200" s="205"/>
      <c r="AL200" s="205"/>
      <c r="AM200" s="205"/>
      <c r="AN200" s="205"/>
      <c r="AO200" s="205"/>
      <c r="AP200" s="205"/>
      <c r="AQ200" s="205"/>
      <c r="AR200" s="205"/>
      <c r="AS200" s="205"/>
      <c r="AT200" s="205"/>
      <c r="AU200" s="205"/>
      <c r="AV200" s="205"/>
      <c r="AW200" s="205"/>
      <c r="AX200" s="205"/>
      <c r="AY200" s="205"/>
      <c r="AZ200" s="205"/>
      <c r="BA200" s="205"/>
      <c r="BB200" s="205"/>
      <c r="BC200" s="205"/>
      <c r="BD200" s="205"/>
      <c r="BE200" s="205"/>
      <c r="BF200" s="205"/>
      <c r="BG200" s="205"/>
      <c r="BH200" s="205"/>
      <c r="BI200" s="205"/>
      <c r="BJ200" s="205"/>
      <c r="BK200" s="205"/>
      <c r="BL200" s="205"/>
      <c r="BM200" s="205"/>
      <c r="BN200" s="205"/>
      <c r="BO200" s="205"/>
      <c r="BP200" s="205"/>
      <c r="BQ200" s="205"/>
      <c r="BR200" s="205"/>
      <c r="BS200" s="205"/>
      <c r="BT200" s="205"/>
      <c r="BU200" s="205"/>
      <c r="BV200" s="205"/>
      <c r="BW200" s="205"/>
      <c r="BX200" s="205"/>
      <c r="BY200" s="205"/>
    </row>
    <row r="201" spans="1:77">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05"/>
      <c r="BC201" s="205"/>
      <c r="BD201" s="205"/>
      <c r="BE201" s="205"/>
      <c r="BF201" s="205"/>
      <c r="BG201" s="205"/>
      <c r="BH201" s="205"/>
      <c r="BI201" s="205"/>
      <c r="BJ201" s="205"/>
      <c r="BK201" s="205"/>
      <c r="BL201" s="205"/>
      <c r="BM201" s="205"/>
      <c r="BN201" s="205"/>
      <c r="BO201" s="205"/>
      <c r="BP201" s="205"/>
      <c r="BQ201" s="205"/>
      <c r="BR201" s="205"/>
      <c r="BS201" s="205"/>
      <c r="BT201" s="205"/>
      <c r="BU201" s="205"/>
      <c r="BV201" s="205"/>
      <c r="BW201" s="205"/>
      <c r="BX201" s="205"/>
      <c r="BY201" s="205"/>
    </row>
    <row r="202" spans="1:77">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05"/>
      <c r="BC202" s="205"/>
      <c r="BD202" s="205"/>
      <c r="BE202" s="205"/>
      <c r="BF202" s="205"/>
      <c r="BG202" s="205"/>
      <c r="BH202" s="205"/>
      <c r="BI202" s="205"/>
      <c r="BJ202" s="205"/>
      <c r="BK202" s="205"/>
      <c r="BL202" s="205"/>
      <c r="BM202" s="205"/>
      <c r="BN202" s="205"/>
      <c r="BO202" s="205"/>
      <c r="BP202" s="205"/>
      <c r="BQ202" s="205"/>
      <c r="BR202" s="205"/>
      <c r="BS202" s="205"/>
      <c r="BT202" s="205"/>
      <c r="BU202" s="205"/>
      <c r="BV202" s="205"/>
      <c r="BW202" s="205"/>
      <c r="BX202" s="205"/>
      <c r="BY202" s="205"/>
    </row>
    <row r="203" spans="1:77">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5"/>
      <c r="AJ203" s="205"/>
      <c r="AK203" s="205"/>
      <c r="AL203" s="205"/>
      <c r="AM203" s="205"/>
      <c r="AN203" s="205"/>
      <c r="AO203" s="205"/>
      <c r="AP203" s="205"/>
      <c r="AQ203" s="205"/>
      <c r="AR203" s="205"/>
      <c r="AS203" s="205"/>
      <c r="AT203" s="205"/>
      <c r="AU203" s="205"/>
      <c r="AV203" s="205"/>
      <c r="AW203" s="205"/>
      <c r="AX203" s="205"/>
      <c r="AY203" s="205"/>
      <c r="AZ203" s="205"/>
      <c r="BA203" s="205"/>
      <c r="BB203" s="205"/>
      <c r="BC203" s="205"/>
      <c r="BD203" s="205"/>
      <c r="BE203" s="205"/>
      <c r="BF203" s="205"/>
      <c r="BG203" s="205"/>
      <c r="BH203" s="205"/>
      <c r="BI203" s="205"/>
      <c r="BJ203" s="205"/>
      <c r="BK203" s="205"/>
      <c r="BL203" s="205"/>
      <c r="BM203" s="205"/>
      <c r="BN203" s="205"/>
      <c r="BO203" s="205"/>
      <c r="BP203" s="205"/>
      <c r="BQ203" s="205"/>
      <c r="BR203" s="205"/>
      <c r="BS203" s="205"/>
      <c r="BT203" s="205"/>
      <c r="BU203" s="205"/>
      <c r="BV203" s="205"/>
      <c r="BW203" s="205"/>
      <c r="BX203" s="205"/>
      <c r="BY203" s="205"/>
    </row>
    <row r="204" spans="1:77">
      <c r="A204" s="205"/>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c r="AP204" s="205"/>
      <c r="AQ204" s="205"/>
      <c r="AR204" s="205"/>
      <c r="AS204" s="205"/>
      <c r="AT204" s="205"/>
      <c r="AU204" s="205"/>
      <c r="AV204" s="205"/>
      <c r="AW204" s="205"/>
      <c r="AX204" s="205"/>
      <c r="AY204" s="205"/>
      <c r="AZ204" s="205"/>
      <c r="BA204" s="205"/>
      <c r="BB204" s="205"/>
      <c r="BC204" s="205"/>
      <c r="BD204" s="205"/>
      <c r="BE204" s="205"/>
      <c r="BF204" s="205"/>
      <c r="BG204" s="205"/>
      <c r="BH204" s="205"/>
      <c r="BI204" s="205"/>
      <c r="BJ204" s="205"/>
      <c r="BK204" s="205"/>
      <c r="BL204" s="205"/>
      <c r="BM204" s="205"/>
      <c r="BN204" s="205"/>
      <c r="BO204" s="205"/>
      <c r="BP204" s="205"/>
      <c r="BQ204" s="205"/>
      <c r="BR204" s="205"/>
      <c r="BS204" s="205"/>
      <c r="BT204" s="205"/>
      <c r="BU204" s="205"/>
      <c r="BV204" s="205"/>
      <c r="BW204" s="205"/>
      <c r="BX204" s="205"/>
      <c r="BY204" s="205"/>
    </row>
    <row r="205" spans="1:77">
      <c r="A205" s="205"/>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c r="AD205" s="205"/>
      <c r="AE205" s="205"/>
      <c r="AF205" s="205"/>
      <c r="AG205" s="205"/>
      <c r="AH205" s="205"/>
      <c r="AI205" s="205"/>
      <c r="AJ205" s="205"/>
      <c r="AK205" s="205"/>
      <c r="AL205" s="205"/>
      <c r="AM205" s="205"/>
      <c r="AN205" s="205"/>
      <c r="AO205" s="205"/>
      <c r="AP205" s="205"/>
      <c r="AQ205" s="205"/>
      <c r="AR205" s="205"/>
      <c r="AS205" s="205"/>
      <c r="AT205" s="205"/>
      <c r="AU205" s="205"/>
      <c r="AV205" s="205"/>
      <c r="AW205" s="205"/>
      <c r="AX205" s="205"/>
      <c r="AY205" s="205"/>
      <c r="AZ205" s="205"/>
      <c r="BA205" s="205"/>
      <c r="BB205" s="205"/>
      <c r="BC205" s="205"/>
      <c r="BD205" s="205"/>
      <c r="BE205" s="205"/>
      <c r="BF205" s="205"/>
      <c r="BG205" s="205"/>
      <c r="BH205" s="205"/>
      <c r="BI205" s="205"/>
      <c r="BJ205" s="205"/>
      <c r="BK205" s="205"/>
      <c r="BL205" s="205"/>
      <c r="BM205" s="205"/>
      <c r="BN205" s="205"/>
      <c r="BO205" s="205"/>
      <c r="BP205" s="205"/>
      <c r="BQ205" s="205"/>
      <c r="BR205" s="205"/>
      <c r="BS205" s="205"/>
      <c r="BT205" s="205"/>
      <c r="BU205" s="205"/>
      <c r="BV205" s="205"/>
      <c r="BW205" s="205"/>
      <c r="BX205" s="205"/>
      <c r="BY205" s="205"/>
    </row>
    <row r="206" spans="1:77">
      <c r="A206" s="205"/>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c r="AI206" s="205"/>
      <c r="AJ206" s="205"/>
      <c r="AK206" s="205"/>
      <c r="AL206" s="205"/>
      <c r="AM206" s="205"/>
      <c r="AN206" s="205"/>
      <c r="AO206" s="205"/>
      <c r="AP206" s="205"/>
      <c r="AQ206" s="205"/>
      <c r="AR206" s="205"/>
      <c r="AS206" s="205"/>
      <c r="AT206" s="205"/>
      <c r="AU206" s="205"/>
      <c r="AV206" s="205"/>
      <c r="AW206" s="205"/>
      <c r="AX206" s="205"/>
      <c r="AY206" s="205"/>
      <c r="AZ206" s="205"/>
      <c r="BA206" s="205"/>
      <c r="BB206" s="205"/>
      <c r="BC206" s="205"/>
      <c r="BD206" s="205"/>
      <c r="BE206" s="205"/>
      <c r="BF206" s="205"/>
      <c r="BG206" s="205"/>
      <c r="BH206" s="205"/>
      <c r="BI206" s="205"/>
      <c r="BJ206" s="205"/>
      <c r="BK206" s="205"/>
      <c r="BL206" s="205"/>
      <c r="BM206" s="205"/>
      <c r="BN206" s="205"/>
      <c r="BO206" s="205"/>
      <c r="BP206" s="205"/>
      <c r="BQ206" s="205"/>
      <c r="BR206" s="205"/>
      <c r="BS206" s="205"/>
      <c r="BT206" s="205"/>
      <c r="BU206" s="205"/>
      <c r="BV206" s="205"/>
      <c r="BW206" s="205"/>
      <c r="BX206" s="205"/>
      <c r="BY206" s="205"/>
    </row>
    <row r="207" spans="1:77">
      <c r="A207" s="205"/>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c r="AD207" s="205"/>
      <c r="AE207" s="205"/>
      <c r="AF207" s="205"/>
      <c r="AG207" s="205"/>
      <c r="AH207" s="205"/>
      <c r="AI207" s="205"/>
      <c r="AJ207" s="205"/>
      <c r="AK207" s="205"/>
      <c r="AL207" s="205"/>
      <c r="AM207" s="205"/>
      <c r="AN207" s="205"/>
      <c r="AO207" s="205"/>
      <c r="AP207" s="205"/>
      <c r="AQ207" s="205"/>
      <c r="AR207" s="205"/>
      <c r="AS207" s="205"/>
      <c r="AT207" s="205"/>
      <c r="AU207" s="205"/>
      <c r="AV207" s="205"/>
      <c r="AW207" s="205"/>
      <c r="AX207" s="205"/>
      <c r="AY207" s="205"/>
      <c r="AZ207" s="205"/>
      <c r="BA207" s="205"/>
      <c r="BB207" s="205"/>
      <c r="BC207" s="205"/>
      <c r="BD207" s="205"/>
      <c r="BE207" s="205"/>
      <c r="BF207" s="205"/>
      <c r="BG207" s="205"/>
      <c r="BH207" s="205"/>
      <c r="BI207" s="205"/>
      <c r="BJ207" s="205"/>
      <c r="BK207" s="205"/>
      <c r="BL207" s="205"/>
      <c r="BM207" s="205"/>
      <c r="BN207" s="205"/>
      <c r="BO207" s="205"/>
      <c r="BP207" s="205"/>
      <c r="BQ207" s="205"/>
      <c r="BR207" s="205"/>
      <c r="BS207" s="205"/>
      <c r="BT207" s="205"/>
      <c r="BU207" s="205"/>
      <c r="BV207" s="205"/>
      <c r="BW207" s="205"/>
      <c r="BX207" s="205"/>
      <c r="BY207" s="205"/>
    </row>
    <row r="208" spans="1:77">
      <c r="A208" s="205"/>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c r="AI208" s="205"/>
      <c r="AJ208" s="205"/>
      <c r="AK208" s="205"/>
      <c r="AL208" s="205"/>
      <c r="AM208" s="205"/>
      <c r="AN208" s="205"/>
      <c r="AO208" s="205"/>
      <c r="AP208" s="205"/>
      <c r="AQ208" s="205"/>
      <c r="AR208" s="205"/>
      <c r="AS208" s="205"/>
      <c r="AT208" s="205"/>
      <c r="AU208" s="205"/>
      <c r="AV208" s="205"/>
      <c r="AW208" s="205"/>
      <c r="AX208" s="205"/>
      <c r="AY208" s="205"/>
      <c r="AZ208" s="205"/>
      <c r="BA208" s="205"/>
      <c r="BB208" s="205"/>
      <c r="BC208" s="205"/>
      <c r="BD208" s="205"/>
      <c r="BE208" s="205"/>
      <c r="BF208" s="205"/>
      <c r="BG208" s="205"/>
      <c r="BH208" s="205"/>
      <c r="BI208" s="205"/>
      <c r="BJ208" s="205"/>
      <c r="BK208" s="205"/>
      <c r="BL208" s="205"/>
      <c r="BM208" s="205"/>
      <c r="BN208" s="205"/>
      <c r="BO208" s="205"/>
      <c r="BP208" s="205"/>
      <c r="BQ208" s="205"/>
      <c r="BR208" s="205"/>
      <c r="BS208" s="205"/>
      <c r="BT208" s="205"/>
      <c r="BU208" s="205"/>
      <c r="BV208" s="205"/>
      <c r="BW208" s="205"/>
      <c r="BX208" s="205"/>
      <c r="BY208" s="205"/>
    </row>
    <row r="209" spans="1:77">
      <c r="A209" s="205"/>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c r="AI209" s="205"/>
      <c r="AJ209" s="205"/>
      <c r="AK209" s="205"/>
      <c r="AL209" s="205"/>
      <c r="AM209" s="205"/>
      <c r="AN209" s="205"/>
      <c r="AO209" s="205"/>
      <c r="AP209" s="205"/>
      <c r="AQ209" s="205"/>
      <c r="AR209" s="205"/>
      <c r="AS209" s="205"/>
      <c r="AT209" s="205"/>
      <c r="AU209" s="205"/>
      <c r="AV209" s="205"/>
      <c r="AW209" s="205"/>
      <c r="AX209" s="205"/>
      <c r="AY209" s="205"/>
      <c r="AZ209" s="205"/>
      <c r="BA209" s="205"/>
      <c r="BB209" s="205"/>
      <c r="BC209" s="205"/>
      <c r="BD209" s="205"/>
      <c r="BE209" s="205"/>
      <c r="BF209" s="205"/>
      <c r="BG209" s="205"/>
      <c r="BH209" s="205"/>
      <c r="BI209" s="205"/>
      <c r="BJ209" s="205"/>
      <c r="BK209" s="205"/>
      <c r="BL209" s="205"/>
      <c r="BM209" s="205"/>
      <c r="BN209" s="205"/>
      <c r="BO209" s="205"/>
      <c r="BP209" s="205"/>
      <c r="BQ209" s="205"/>
      <c r="BR209" s="205"/>
      <c r="BS209" s="205"/>
      <c r="BT209" s="205"/>
      <c r="BU209" s="205"/>
      <c r="BV209" s="205"/>
      <c r="BW209" s="205"/>
      <c r="BX209" s="205"/>
      <c r="BY209" s="205"/>
    </row>
    <row r="210" spans="1:77">
      <c r="A210" s="205"/>
      <c r="B210" s="205"/>
      <c r="C210" s="205"/>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c r="AI210" s="205"/>
      <c r="AJ210" s="205"/>
      <c r="AK210" s="205"/>
      <c r="AL210" s="205"/>
      <c r="AM210" s="205"/>
      <c r="AN210" s="205"/>
      <c r="AO210" s="205"/>
      <c r="AP210" s="205"/>
      <c r="AQ210" s="205"/>
      <c r="AR210" s="205"/>
      <c r="AS210" s="205"/>
      <c r="AT210" s="205"/>
      <c r="AU210" s="205"/>
      <c r="AV210" s="205"/>
      <c r="AW210" s="205"/>
      <c r="AX210" s="205"/>
      <c r="AY210" s="205"/>
      <c r="AZ210" s="205"/>
      <c r="BA210" s="205"/>
      <c r="BB210" s="205"/>
      <c r="BC210" s="205"/>
      <c r="BD210" s="205"/>
      <c r="BE210" s="205"/>
      <c r="BF210" s="205"/>
      <c r="BG210" s="205"/>
      <c r="BH210" s="205"/>
      <c r="BI210" s="205"/>
      <c r="BJ210" s="205"/>
      <c r="BK210" s="205"/>
      <c r="BL210" s="205"/>
      <c r="BM210" s="205"/>
      <c r="BN210" s="205"/>
      <c r="BO210" s="205"/>
      <c r="BP210" s="205"/>
      <c r="BQ210" s="205"/>
      <c r="BR210" s="205"/>
      <c r="BS210" s="205"/>
      <c r="BT210" s="205"/>
      <c r="BU210" s="205"/>
      <c r="BV210" s="205"/>
      <c r="BW210" s="205"/>
      <c r="BX210" s="205"/>
      <c r="BY210" s="205"/>
    </row>
    <row r="211" spans="1:77">
      <c r="A211" s="205"/>
      <c r="B211" s="205"/>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c r="AE211" s="205"/>
      <c r="AF211" s="205"/>
      <c r="AG211" s="205"/>
      <c r="AH211" s="205"/>
      <c r="AI211" s="205"/>
      <c r="AJ211" s="205"/>
      <c r="AK211" s="205"/>
      <c r="AL211" s="205"/>
      <c r="AM211" s="205"/>
      <c r="AN211" s="205"/>
      <c r="AO211" s="205"/>
      <c r="AP211" s="205"/>
      <c r="AQ211" s="205"/>
      <c r="AR211" s="205"/>
      <c r="AS211" s="205"/>
      <c r="AT211" s="205"/>
      <c r="AU211" s="205"/>
      <c r="AV211" s="205"/>
      <c r="AW211" s="205"/>
      <c r="AX211" s="205"/>
      <c r="AY211" s="205"/>
      <c r="AZ211" s="205"/>
      <c r="BA211" s="205"/>
      <c r="BB211" s="205"/>
      <c r="BC211" s="205"/>
      <c r="BD211" s="205"/>
      <c r="BE211" s="205"/>
      <c r="BF211" s="205"/>
      <c r="BG211" s="205"/>
      <c r="BH211" s="205"/>
      <c r="BI211" s="205"/>
      <c r="BJ211" s="205"/>
      <c r="BK211" s="205"/>
      <c r="BL211" s="205"/>
      <c r="BM211" s="205"/>
      <c r="BN211" s="205"/>
      <c r="BO211" s="205"/>
      <c r="BP211" s="205"/>
      <c r="BQ211" s="205"/>
      <c r="BR211" s="205"/>
      <c r="BS211" s="205"/>
      <c r="BT211" s="205"/>
      <c r="BU211" s="205"/>
      <c r="BV211" s="205"/>
      <c r="BW211" s="205"/>
      <c r="BX211" s="205"/>
      <c r="BY211" s="205"/>
    </row>
    <row r="212" spans="1:77">
      <c r="A212" s="205"/>
      <c r="B212" s="205"/>
      <c r="C212" s="205"/>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c r="AI212" s="205"/>
      <c r="AJ212" s="205"/>
      <c r="AK212" s="205"/>
      <c r="AL212" s="205"/>
      <c r="AM212" s="205"/>
      <c r="AN212" s="205"/>
      <c r="AO212" s="205"/>
      <c r="AP212" s="205"/>
      <c r="AQ212" s="205"/>
      <c r="AR212" s="205"/>
      <c r="AS212" s="205"/>
      <c r="AT212" s="205"/>
      <c r="AU212" s="205"/>
      <c r="AV212" s="205"/>
      <c r="AW212" s="205"/>
      <c r="AX212" s="205"/>
      <c r="AY212" s="205"/>
      <c r="AZ212" s="205"/>
      <c r="BA212" s="205"/>
      <c r="BB212" s="205"/>
      <c r="BC212" s="205"/>
      <c r="BD212" s="205"/>
      <c r="BE212" s="205"/>
      <c r="BF212" s="205"/>
      <c r="BG212" s="205"/>
      <c r="BH212" s="205"/>
      <c r="BI212" s="205"/>
      <c r="BJ212" s="205"/>
      <c r="BK212" s="205"/>
      <c r="BL212" s="205"/>
      <c r="BM212" s="205"/>
      <c r="BN212" s="205"/>
      <c r="BO212" s="205"/>
      <c r="BP212" s="205"/>
      <c r="BQ212" s="205"/>
      <c r="BR212" s="205"/>
      <c r="BS212" s="205"/>
      <c r="BT212" s="205"/>
      <c r="BU212" s="205"/>
      <c r="BV212" s="205"/>
      <c r="BW212" s="205"/>
      <c r="BX212" s="205"/>
      <c r="BY212" s="205"/>
    </row>
    <row r="213" spans="1:77">
      <c r="A213" s="205"/>
      <c r="B213" s="205"/>
      <c r="C213" s="205"/>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c r="AE213" s="205"/>
      <c r="AF213" s="205"/>
      <c r="AG213" s="205"/>
      <c r="AH213" s="205"/>
      <c r="AI213" s="205"/>
      <c r="AJ213" s="205"/>
      <c r="AK213" s="205"/>
      <c r="AL213" s="205"/>
      <c r="AM213" s="205"/>
      <c r="AN213" s="205"/>
      <c r="AO213" s="205"/>
      <c r="AP213" s="205"/>
      <c r="AQ213" s="205"/>
      <c r="AR213" s="205"/>
      <c r="AS213" s="205"/>
      <c r="AT213" s="205"/>
      <c r="AU213" s="205"/>
      <c r="AV213" s="205"/>
      <c r="AW213" s="205"/>
      <c r="AX213" s="205"/>
      <c r="AY213" s="205"/>
      <c r="AZ213" s="205"/>
      <c r="BA213" s="205"/>
      <c r="BB213" s="205"/>
      <c r="BC213" s="205"/>
      <c r="BD213" s="205"/>
      <c r="BE213" s="205"/>
      <c r="BF213" s="205"/>
      <c r="BG213" s="205"/>
      <c r="BH213" s="205"/>
      <c r="BI213" s="205"/>
      <c r="BJ213" s="205"/>
      <c r="BK213" s="205"/>
      <c r="BL213" s="205"/>
      <c r="BM213" s="205"/>
      <c r="BN213" s="205"/>
      <c r="BO213" s="205"/>
      <c r="BP213" s="205"/>
      <c r="BQ213" s="205"/>
      <c r="BR213" s="205"/>
      <c r="BS213" s="205"/>
      <c r="BT213" s="205"/>
      <c r="BU213" s="205"/>
      <c r="BV213" s="205"/>
      <c r="BW213" s="205"/>
      <c r="BX213" s="205"/>
      <c r="BY213" s="205"/>
    </row>
    <row r="214" spans="1:77">
      <c r="A214" s="205"/>
      <c r="B214" s="205"/>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c r="AI214" s="205"/>
      <c r="AJ214" s="205"/>
      <c r="AK214" s="205"/>
      <c r="AL214" s="205"/>
      <c r="AM214" s="205"/>
      <c r="AN214" s="205"/>
      <c r="AO214" s="205"/>
      <c r="AP214" s="205"/>
      <c r="AQ214" s="205"/>
      <c r="AR214" s="205"/>
      <c r="AS214" s="205"/>
      <c r="AT214" s="205"/>
      <c r="AU214" s="205"/>
      <c r="AV214" s="205"/>
      <c r="AW214" s="205"/>
      <c r="AX214" s="205"/>
      <c r="AY214" s="205"/>
      <c r="AZ214" s="205"/>
      <c r="BA214" s="205"/>
      <c r="BB214" s="205"/>
      <c r="BC214" s="205"/>
      <c r="BD214" s="205"/>
      <c r="BE214" s="205"/>
      <c r="BF214" s="205"/>
      <c r="BG214" s="205"/>
      <c r="BH214" s="205"/>
      <c r="BI214" s="205"/>
      <c r="BJ214" s="205"/>
      <c r="BK214" s="205"/>
      <c r="BL214" s="205"/>
      <c r="BM214" s="205"/>
      <c r="BN214" s="205"/>
      <c r="BO214" s="205"/>
      <c r="BP214" s="205"/>
      <c r="BQ214" s="205"/>
      <c r="BR214" s="205"/>
      <c r="BS214" s="205"/>
      <c r="BT214" s="205"/>
      <c r="BU214" s="205"/>
      <c r="BV214" s="205"/>
      <c r="BW214" s="205"/>
      <c r="BX214" s="205"/>
      <c r="BY214" s="205"/>
    </row>
    <row r="215" spans="1:77">
      <c r="A215" s="20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5"/>
      <c r="AJ215" s="205"/>
      <c r="AK215" s="205"/>
      <c r="AL215" s="205"/>
      <c r="AM215" s="205"/>
      <c r="AN215" s="205"/>
      <c r="AO215" s="205"/>
      <c r="AP215" s="205"/>
      <c r="AQ215" s="205"/>
      <c r="AR215" s="205"/>
      <c r="AS215" s="205"/>
      <c r="AT215" s="205"/>
      <c r="AU215" s="205"/>
      <c r="AV215" s="205"/>
      <c r="AW215" s="205"/>
      <c r="AX215" s="205"/>
      <c r="AY215" s="205"/>
      <c r="AZ215" s="205"/>
      <c r="BA215" s="205"/>
      <c r="BB215" s="205"/>
      <c r="BC215" s="205"/>
      <c r="BD215" s="205"/>
      <c r="BE215" s="205"/>
      <c r="BF215" s="205"/>
      <c r="BG215" s="205"/>
      <c r="BH215" s="205"/>
      <c r="BI215" s="205"/>
      <c r="BJ215" s="205"/>
      <c r="BK215" s="205"/>
      <c r="BL215" s="205"/>
      <c r="BM215" s="205"/>
      <c r="BN215" s="205"/>
      <c r="BO215" s="205"/>
      <c r="BP215" s="205"/>
      <c r="BQ215" s="205"/>
      <c r="BR215" s="205"/>
      <c r="BS215" s="205"/>
      <c r="BT215" s="205"/>
      <c r="BU215" s="205"/>
      <c r="BV215" s="205"/>
      <c r="BW215" s="205"/>
      <c r="BX215" s="205"/>
      <c r="BY215" s="205"/>
    </row>
    <row r="216" spans="1:77">
      <c r="A216" s="205"/>
      <c r="B216" s="205"/>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5"/>
      <c r="AI216" s="205"/>
      <c r="AJ216" s="205"/>
      <c r="AK216" s="205"/>
      <c r="AL216" s="205"/>
      <c r="AM216" s="205"/>
      <c r="AN216" s="205"/>
      <c r="AO216" s="205"/>
      <c r="AP216" s="205"/>
      <c r="AQ216" s="205"/>
      <c r="AR216" s="205"/>
      <c r="AS216" s="205"/>
      <c r="AT216" s="205"/>
      <c r="AU216" s="205"/>
      <c r="AV216" s="205"/>
      <c r="AW216" s="205"/>
      <c r="AX216" s="205"/>
      <c r="AY216" s="205"/>
      <c r="AZ216" s="205"/>
      <c r="BA216" s="205"/>
      <c r="BB216" s="205"/>
      <c r="BC216" s="205"/>
      <c r="BD216" s="205"/>
      <c r="BE216" s="205"/>
      <c r="BF216" s="205"/>
      <c r="BG216" s="205"/>
      <c r="BH216" s="205"/>
      <c r="BI216" s="205"/>
      <c r="BJ216" s="205"/>
      <c r="BK216" s="205"/>
      <c r="BL216" s="205"/>
      <c r="BM216" s="205"/>
      <c r="BN216" s="205"/>
      <c r="BO216" s="205"/>
      <c r="BP216" s="205"/>
      <c r="BQ216" s="205"/>
      <c r="BR216" s="205"/>
      <c r="BS216" s="205"/>
      <c r="BT216" s="205"/>
      <c r="BU216" s="205"/>
      <c r="BV216" s="205"/>
      <c r="BW216" s="205"/>
      <c r="BX216" s="205"/>
      <c r="BY216" s="205"/>
    </row>
    <row r="217" spans="1:77">
      <c r="A217" s="20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5"/>
      <c r="AJ217" s="205"/>
      <c r="AK217" s="205"/>
      <c r="AL217" s="205"/>
      <c r="AM217" s="205"/>
      <c r="AN217" s="205"/>
      <c r="AO217" s="205"/>
      <c r="AP217" s="205"/>
      <c r="AQ217" s="205"/>
      <c r="AR217" s="205"/>
      <c r="AS217" s="205"/>
      <c r="AT217" s="205"/>
      <c r="AU217" s="205"/>
      <c r="AV217" s="205"/>
      <c r="AW217" s="205"/>
      <c r="AX217" s="205"/>
      <c r="AY217" s="205"/>
      <c r="AZ217" s="205"/>
      <c r="BA217" s="205"/>
      <c r="BB217" s="205"/>
      <c r="BC217" s="205"/>
      <c r="BD217" s="205"/>
      <c r="BE217" s="205"/>
      <c r="BF217" s="205"/>
      <c r="BG217" s="205"/>
      <c r="BH217" s="205"/>
      <c r="BI217" s="205"/>
      <c r="BJ217" s="205"/>
      <c r="BK217" s="205"/>
      <c r="BL217" s="205"/>
      <c r="BM217" s="205"/>
      <c r="BN217" s="205"/>
      <c r="BO217" s="205"/>
      <c r="BP217" s="205"/>
      <c r="BQ217" s="205"/>
      <c r="BR217" s="205"/>
      <c r="BS217" s="205"/>
      <c r="BT217" s="205"/>
      <c r="BU217" s="205"/>
      <c r="BV217" s="205"/>
      <c r="BW217" s="205"/>
      <c r="BX217" s="205"/>
      <c r="BY217" s="205"/>
    </row>
    <row r="218" spans="1:77">
      <c r="A218" s="205"/>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c r="AI218" s="205"/>
      <c r="AJ218" s="205"/>
      <c r="AK218" s="205"/>
      <c r="AL218" s="205"/>
      <c r="AM218" s="205"/>
      <c r="AN218" s="205"/>
      <c r="AO218" s="205"/>
      <c r="AP218" s="205"/>
      <c r="AQ218" s="205"/>
      <c r="AR218" s="205"/>
      <c r="AS218" s="205"/>
      <c r="AT218" s="205"/>
      <c r="AU218" s="205"/>
      <c r="AV218" s="205"/>
      <c r="AW218" s="205"/>
      <c r="AX218" s="205"/>
      <c r="AY218" s="205"/>
      <c r="AZ218" s="205"/>
      <c r="BA218" s="205"/>
      <c r="BB218" s="205"/>
      <c r="BC218" s="205"/>
      <c r="BD218" s="205"/>
      <c r="BE218" s="205"/>
      <c r="BF218" s="205"/>
      <c r="BG218" s="205"/>
      <c r="BH218" s="205"/>
      <c r="BI218" s="205"/>
      <c r="BJ218" s="205"/>
      <c r="BK218" s="205"/>
      <c r="BL218" s="205"/>
      <c r="BM218" s="205"/>
      <c r="BN218" s="205"/>
      <c r="BO218" s="205"/>
      <c r="BP218" s="205"/>
      <c r="BQ218" s="205"/>
      <c r="BR218" s="205"/>
      <c r="BS218" s="205"/>
      <c r="BT218" s="205"/>
      <c r="BU218" s="205"/>
      <c r="BV218" s="205"/>
      <c r="BW218" s="205"/>
      <c r="BX218" s="205"/>
      <c r="BY218" s="205"/>
    </row>
    <row r="219" spans="1:77">
      <c r="A219" s="20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205"/>
      <c r="AX219" s="205"/>
      <c r="AY219" s="205"/>
      <c r="AZ219" s="205"/>
      <c r="BA219" s="205"/>
      <c r="BB219" s="205"/>
      <c r="BC219" s="205"/>
      <c r="BD219" s="205"/>
      <c r="BE219" s="205"/>
      <c r="BF219" s="205"/>
      <c r="BG219" s="205"/>
      <c r="BH219" s="205"/>
      <c r="BI219" s="205"/>
      <c r="BJ219" s="205"/>
      <c r="BK219" s="205"/>
      <c r="BL219" s="205"/>
      <c r="BM219" s="205"/>
      <c r="BN219" s="205"/>
      <c r="BO219" s="205"/>
      <c r="BP219" s="205"/>
      <c r="BQ219" s="205"/>
      <c r="BR219" s="205"/>
      <c r="BS219" s="205"/>
      <c r="BT219" s="205"/>
      <c r="BU219" s="205"/>
      <c r="BV219" s="205"/>
      <c r="BW219" s="205"/>
      <c r="BX219" s="205"/>
      <c r="BY219" s="205"/>
    </row>
    <row r="220" spans="1:77">
      <c r="A220" s="205"/>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05"/>
      <c r="BC220" s="205"/>
      <c r="BD220" s="205"/>
      <c r="BE220" s="205"/>
      <c r="BF220" s="205"/>
      <c r="BG220" s="205"/>
      <c r="BH220" s="205"/>
      <c r="BI220" s="205"/>
      <c r="BJ220" s="205"/>
      <c r="BK220" s="205"/>
      <c r="BL220" s="205"/>
      <c r="BM220" s="205"/>
      <c r="BN220" s="205"/>
      <c r="BO220" s="205"/>
      <c r="BP220" s="205"/>
      <c r="BQ220" s="205"/>
      <c r="BR220" s="205"/>
      <c r="BS220" s="205"/>
      <c r="BT220" s="205"/>
      <c r="BU220" s="205"/>
      <c r="BV220" s="205"/>
      <c r="BW220" s="205"/>
      <c r="BX220" s="205"/>
      <c r="BY220" s="205"/>
    </row>
    <row r="221" spans="1:77">
      <c r="A221" s="20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05"/>
      <c r="BC221" s="205"/>
      <c r="BD221" s="205"/>
      <c r="BE221" s="205"/>
      <c r="BF221" s="205"/>
      <c r="BG221" s="205"/>
      <c r="BH221" s="205"/>
      <c r="BI221" s="205"/>
      <c r="BJ221" s="205"/>
      <c r="BK221" s="205"/>
      <c r="BL221" s="205"/>
      <c r="BM221" s="205"/>
      <c r="BN221" s="205"/>
      <c r="BO221" s="205"/>
      <c r="BP221" s="205"/>
      <c r="BQ221" s="205"/>
      <c r="BR221" s="205"/>
      <c r="BS221" s="205"/>
      <c r="BT221" s="205"/>
      <c r="BU221" s="205"/>
      <c r="BV221" s="205"/>
      <c r="BW221" s="205"/>
      <c r="BX221" s="205"/>
      <c r="BY221" s="205"/>
    </row>
    <row r="222" spans="1:77">
      <c r="A222" s="205"/>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05"/>
      <c r="BC222" s="205"/>
      <c r="BD222" s="205"/>
      <c r="BE222" s="205"/>
      <c r="BF222" s="205"/>
      <c r="BG222" s="205"/>
      <c r="BH222" s="205"/>
      <c r="BI222" s="205"/>
      <c r="BJ222" s="205"/>
      <c r="BK222" s="205"/>
      <c r="BL222" s="205"/>
      <c r="BM222" s="205"/>
      <c r="BN222" s="205"/>
      <c r="BO222" s="205"/>
      <c r="BP222" s="205"/>
      <c r="BQ222" s="205"/>
      <c r="BR222" s="205"/>
      <c r="BS222" s="205"/>
      <c r="BT222" s="205"/>
      <c r="BU222" s="205"/>
      <c r="BV222" s="205"/>
      <c r="BW222" s="205"/>
      <c r="BX222" s="205"/>
      <c r="BY222" s="205"/>
    </row>
    <row r="223" spans="1:77">
      <c r="A223" s="20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05"/>
      <c r="BC223" s="205"/>
      <c r="BD223" s="205"/>
      <c r="BE223" s="205"/>
      <c r="BF223" s="205"/>
      <c r="BG223" s="205"/>
      <c r="BH223" s="205"/>
      <c r="BI223" s="205"/>
      <c r="BJ223" s="205"/>
      <c r="BK223" s="205"/>
      <c r="BL223" s="205"/>
      <c r="BM223" s="205"/>
      <c r="BN223" s="205"/>
      <c r="BO223" s="205"/>
      <c r="BP223" s="205"/>
      <c r="BQ223" s="205"/>
      <c r="BR223" s="205"/>
      <c r="BS223" s="205"/>
      <c r="BT223" s="205"/>
      <c r="BU223" s="205"/>
      <c r="BV223" s="205"/>
      <c r="BW223" s="205"/>
      <c r="BX223" s="205"/>
      <c r="BY223" s="205"/>
    </row>
    <row r="224" spans="1:77">
      <c r="A224" s="205"/>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05"/>
      <c r="BC224" s="205"/>
      <c r="BD224" s="205"/>
      <c r="BE224" s="205"/>
      <c r="BF224" s="205"/>
      <c r="BG224" s="205"/>
      <c r="BH224" s="205"/>
      <c r="BI224" s="205"/>
      <c r="BJ224" s="205"/>
      <c r="BK224" s="205"/>
      <c r="BL224" s="205"/>
      <c r="BM224" s="205"/>
      <c r="BN224" s="205"/>
      <c r="BO224" s="205"/>
      <c r="BP224" s="205"/>
      <c r="BQ224" s="205"/>
      <c r="BR224" s="205"/>
      <c r="BS224" s="205"/>
      <c r="BT224" s="205"/>
      <c r="BU224" s="205"/>
      <c r="BV224" s="205"/>
      <c r="BW224" s="205"/>
      <c r="BX224" s="205"/>
      <c r="BY224" s="205"/>
    </row>
    <row r="225" spans="1:77">
      <c r="A225" s="20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05"/>
      <c r="BC225" s="205"/>
      <c r="BD225" s="205"/>
      <c r="BE225" s="205"/>
      <c r="BF225" s="205"/>
      <c r="BG225" s="205"/>
      <c r="BH225" s="205"/>
      <c r="BI225" s="205"/>
      <c r="BJ225" s="205"/>
      <c r="BK225" s="205"/>
      <c r="BL225" s="205"/>
      <c r="BM225" s="205"/>
      <c r="BN225" s="205"/>
      <c r="BO225" s="205"/>
      <c r="BP225" s="205"/>
      <c r="BQ225" s="205"/>
      <c r="BR225" s="205"/>
      <c r="BS225" s="205"/>
      <c r="BT225" s="205"/>
      <c r="BU225" s="205"/>
      <c r="BV225" s="205"/>
      <c r="BW225" s="205"/>
      <c r="BX225" s="205"/>
      <c r="BY225" s="205"/>
    </row>
    <row r="226" spans="1:77">
      <c r="A226" s="205"/>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c r="AP226" s="205"/>
      <c r="AQ226" s="205"/>
      <c r="AR226" s="205"/>
      <c r="AS226" s="205"/>
      <c r="AT226" s="205"/>
      <c r="AU226" s="205"/>
      <c r="AV226" s="205"/>
      <c r="AW226" s="205"/>
      <c r="AX226" s="205"/>
      <c r="AY226" s="205"/>
      <c r="AZ226" s="205"/>
      <c r="BA226" s="205"/>
      <c r="BB226" s="205"/>
      <c r="BC226" s="205"/>
      <c r="BD226" s="205"/>
      <c r="BE226" s="205"/>
      <c r="BF226" s="205"/>
      <c r="BG226" s="205"/>
      <c r="BH226" s="205"/>
      <c r="BI226" s="205"/>
      <c r="BJ226" s="205"/>
      <c r="BK226" s="205"/>
      <c r="BL226" s="205"/>
      <c r="BM226" s="205"/>
      <c r="BN226" s="205"/>
      <c r="BO226" s="205"/>
      <c r="BP226" s="205"/>
      <c r="BQ226" s="205"/>
      <c r="BR226" s="205"/>
      <c r="BS226" s="205"/>
      <c r="BT226" s="205"/>
      <c r="BU226" s="205"/>
      <c r="BV226" s="205"/>
      <c r="BW226" s="205"/>
      <c r="BX226" s="205"/>
      <c r="BY226" s="205"/>
    </row>
    <row r="227" spans="1:77">
      <c r="A227" s="20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c r="AI227" s="205"/>
      <c r="AJ227" s="205"/>
      <c r="AK227" s="205"/>
      <c r="AL227" s="205"/>
      <c r="AM227" s="205"/>
      <c r="AN227" s="205"/>
      <c r="AO227" s="205"/>
      <c r="AP227" s="205"/>
      <c r="AQ227" s="205"/>
      <c r="AR227" s="205"/>
      <c r="AS227" s="205"/>
      <c r="AT227" s="205"/>
      <c r="AU227" s="205"/>
      <c r="AV227" s="205"/>
      <c r="AW227" s="205"/>
      <c r="AX227" s="205"/>
      <c r="AY227" s="205"/>
      <c r="AZ227" s="205"/>
      <c r="BA227" s="205"/>
      <c r="BB227" s="205"/>
      <c r="BC227" s="205"/>
      <c r="BD227" s="205"/>
      <c r="BE227" s="205"/>
      <c r="BF227" s="205"/>
      <c r="BG227" s="205"/>
      <c r="BH227" s="205"/>
      <c r="BI227" s="205"/>
      <c r="BJ227" s="205"/>
      <c r="BK227" s="205"/>
      <c r="BL227" s="205"/>
      <c r="BM227" s="205"/>
      <c r="BN227" s="205"/>
      <c r="BO227" s="205"/>
      <c r="BP227" s="205"/>
      <c r="BQ227" s="205"/>
      <c r="BR227" s="205"/>
      <c r="BS227" s="205"/>
      <c r="BT227" s="205"/>
      <c r="BU227" s="205"/>
      <c r="BV227" s="205"/>
      <c r="BW227" s="205"/>
      <c r="BX227" s="205"/>
      <c r="BY227" s="205"/>
    </row>
    <row r="228" spans="1:77">
      <c r="A228" s="205"/>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5"/>
      <c r="AF228" s="205"/>
      <c r="AG228" s="205"/>
      <c r="AH228" s="205"/>
      <c r="AI228" s="205"/>
      <c r="AJ228" s="205"/>
      <c r="AK228" s="205"/>
      <c r="AL228" s="205"/>
      <c r="AM228" s="205"/>
      <c r="AN228" s="205"/>
      <c r="AO228" s="205"/>
      <c r="AP228" s="205"/>
      <c r="AQ228" s="205"/>
      <c r="AR228" s="205"/>
      <c r="AS228" s="205"/>
      <c r="AT228" s="205"/>
      <c r="AU228" s="205"/>
      <c r="AV228" s="205"/>
      <c r="AW228" s="205"/>
      <c r="AX228" s="205"/>
      <c r="AY228" s="205"/>
      <c r="AZ228" s="205"/>
      <c r="BA228" s="205"/>
      <c r="BB228" s="205"/>
      <c r="BC228" s="205"/>
      <c r="BD228" s="205"/>
      <c r="BE228" s="205"/>
      <c r="BF228" s="205"/>
      <c r="BG228" s="205"/>
      <c r="BH228" s="205"/>
      <c r="BI228" s="205"/>
      <c r="BJ228" s="205"/>
      <c r="BK228" s="205"/>
      <c r="BL228" s="205"/>
      <c r="BM228" s="205"/>
      <c r="BN228" s="205"/>
      <c r="BO228" s="205"/>
      <c r="BP228" s="205"/>
      <c r="BQ228" s="205"/>
      <c r="BR228" s="205"/>
      <c r="BS228" s="205"/>
      <c r="BT228" s="205"/>
      <c r="BU228" s="205"/>
      <c r="BV228" s="205"/>
      <c r="BW228" s="205"/>
      <c r="BX228" s="205"/>
      <c r="BY228" s="205"/>
    </row>
    <row r="229" spans="1:77">
      <c r="A229" s="20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05"/>
      <c r="BC229" s="205"/>
      <c r="BD229" s="205"/>
      <c r="BE229" s="205"/>
      <c r="BF229" s="205"/>
      <c r="BG229" s="205"/>
      <c r="BH229" s="205"/>
      <c r="BI229" s="205"/>
      <c r="BJ229" s="205"/>
      <c r="BK229" s="205"/>
      <c r="BL229" s="205"/>
      <c r="BM229" s="205"/>
      <c r="BN229" s="205"/>
      <c r="BO229" s="205"/>
      <c r="BP229" s="205"/>
      <c r="BQ229" s="205"/>
      <c r="BR229" s="205"/>
      <c r="BS229" s="205"/>
      <c r="BT229" s="205"/>
      <c r="BU229" s="205"/>
      <c r="BV229" s="205"/>
      <c r="BW229" s="205"/>
      <c r="BX229" s="205"/>
      <c r="BY229" s="205"/>
    </row>
    <row r="230" spans="1:77">
      <c r="A230" s="205"/>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c r="AF230" s="205"/>
      <c r="AG230" s="205"/>
      <c r="AH230" s="205"/>
      <c r="AI230" s="205"/>
      <c r="AJ230" s="205"/>
      <c r="AK230" s="205"/>
      <c r="AL230" s="205"/>
      <c r="AM230" s="205"/>
      <c r="AN230" s="205"/>
      <c r="AO230" s="205"/>
      <c r="AP230" s="205"/>
      <c r="AQ230" s="205"/>
      <c r="AR230" s="205"/>
      <c r="AS230" s="205"/>
      <c r="AT230" s="205"/>
      <c r="AU230" s="205"/>
      <c r="AV230" s="205"/>
      <c r="AW230" s="205"/>
      <c r="AX230" s="205"/>
      <c r="AY230" s="205"/>
      <c r="AZ230" s="205"/>
      <c r="BA230" s="205"/>
      <c r="BB230" s="205"/>
      <c r="BC230" s="205"/>
      <c r="BD230" s="205"/>
      <c r="BE230" s="205"/>
      <c r="BF230" s="205"/>
      <c r="BG230" s="205"/>
      <c r="BH230" s="205"/>
      <c r="BI230" s="205"/>
      <c r="BJ230" s="205"/>
      <c r="BK230" s="205"/>
      <c r="BL230" s="205"/>
      <c r="BM230" s="205"/>
      <c r="BN230" s="205"/>
      <c r="BO230" s="205"/>
      <c r="BP230" s="205"/>
      <c r="BQ230" s="205"/>
      <c r="BR230" s="205"/>
      <c r="BS230" s="205"/>
      <c r="BT230" s="205"/>
      <c r="BU230" s="205"/>
      <c r="BV230" s="205"/>
      <c r="BW230" s="205"/>
      <c r="BX230" s="205"/>
      <c r="BY230" s="205"/>
    </row>
    <row r="231" spans="1:77">
      <c r="A231" s="20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05"/>
      <c r="BC231" s="205"/>
      <c r="BD231" s="205"/>
      <c r="BE231" s="205"/>
      <c r="BF231" s="205"/>
      <c r="BG231" s="205"/>
      <c r="BH231" s="205"/>
      <c r="BI231" s="205"/>
      <c r="BJ231" s="205"/>
      <c r="BK231" s="205"/>
      <c r="BL231" s="205"/>
      <c r="BM231" s="205"/>
      <c r="BN231" s="205"/>
      <c r="BO231" s="205"/>
      <c r="BP231" s="205"/>
      <c r="BQ231" s="205"/>
      <c r="BR231" s="205"/>
      <c r="BS231" s="205"/>
      <c r="BT231" s="205"/>
      <c r="BU231" s="205"/>
      <c r="BV231" s="205"/>
      <c r="BW231" s="205"/>
      <c r="BX231" s="205"/>
      <c r="BY231" s="205"/>
    </row>
    <row r="232" spans="1:77">
      <c r="A232" s="205"/>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05"/>
      <c r="BC232" s="205"/>
      <c r="BD232" s="205"/>
      <c r="BE232" s="205"/>
      <c r="BF232" s="205"/>
      <c r="BG232" s="205"/>
      <c r="BH232" s="205"/>
      <c r="BI232" s="205"/>
      <c r="BJ232" s="205"/>
      <c r="BK232" s="205"/>
      <c r="BL232" s="205"/>
      <c r="BM232" s="205"/>
      <c r="BN232" s="205"/>
      <c r="BO232" s="205"/>
      <c r="BP232" s="205"/>
      <c r="BQ232" s="205"/>
      <c r="BR232" s="205"/>
      <c r="BS232" s="205"/>
      <c r="BT232" s="205"/>
      <c r="BU232" s="205"/>
      <c r="BV232" s="205"/>
      <c r="BW232" s="205"/>
      <c r="BX232" s="205"/>
      <c r="BY232" s="205"/>
    </row>
    <row r="233" spans="1:77">
      <c r="A233" s="20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05"/>
      <c r="BC233" s="205"/>
      <c r="BD233" s="205"/>
      <c r="BE233" s="205"/>
      <c r="BF233" s="205"/>
      <c r="BG233" s="205"/>
      <c r="BH233" s="205"/>
      <c r="BI233" s="205"/>
      <c r="BJ233" s="205"/>
      <c r="BK233" s="205"/>
      <c r="BL233" s="205"/>
      <c r="BM233" s="205"/>
      <c r="BN233" s="205"/>
      <c r="BO233" s="205"/>
      <c r="BP233" s="205"/>
      <c r="BQ233" s="205"/>
      <c r="BR233" s="205"/>
      <c r="BS233" s="205"/>
      <c r="BT233" s="205"/>
      <c r="BU233" s="205"/>
      <c r="BV233" s="205"/>
      <c r="BW233" s="205"/>
      <c r="BX233" s="205"/>
      <c r="BY233" s="205"/>
    </row>
    <row r="234" spans="1:77">
      <c r="A234" s="205"/>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05"/>
      <c r="BC234" s="205"/>
      <c r="BD234" s="205"/>
      <c r="BE234" s="205"/>
      <c r="BF234" s="205"/>
      <c r="BG234" s="205"/>
      <c r="BH234" s="205"/>
      <c r="BI234" s="205"/>
      <c r="BJ234" s="205"/>
      <c r="BK234" s="205"/>
      <c r="BL234" s="205"/>
      <c r="BM234" s="205"/>
      <c r="BN234" s="205"/>
      <c r="BO234" s="205"/>
      <c r="BP234" s="205"/>
      <c r="BQ234" s="205"/>
      <c r="BR234" s="205"/>
      <c r="BS234" s="205"/>
      <c r="BT234" s="205"/>
      <c r="BU234" s="205"/>
      <c r="BV234" s="205"/>
      <c r="BW234" s="205"/>
      <c r="BX234" s="205"/>
      <c r="BY234" s="205"/>
    </row>
    <row r="235" spans="1:77">
      <c r="A235" s="20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5"/>
      <c r="AQ235" s="205"/>
      <c r="AR235" s="205"/>
      <c r="AS235" s="205"/>
      <c r="AT235" s="205"/>
      <c r="AU235" s="205"/>
      <c r="AV235" s="205"/>
      <c r="AW235" s="205"/>
      <c r="AX235" s="205"/>
      <c r="AY235" s="205"/>
      <c r="AZ235" s="205"/>
      <c r="BA235" s="205"/>
      <c r="BB235" s="205"/>
      <c r="BC235" s="205"/>
      <c r="BD235" s="205"/>
      <c r="BE235" s="205"/>
      <c r="BF235" s="205"/>
      <c r="BG235" s="205"/>
      <c r="BH235" s="205"/>
      <c r="BI235" s="205"/>
      <c r="BJ235" s="205"/>
      <c r="BK235" s="205"/>
      <c r="BL235" s="205"/>
      <c r="BM235" s="205"/>
      <c r="BN235" s="205"/>
      <c r="BO235" s="205"/>
      <c r="BP235" s="205"/>
      <c r="BQ235" s="205"/>
      <c r="BR235" s="205"/>
      <c r="BS235" s="205"/>
      <c r="BT235" s="205"/>
      <c r="BU235" s="205"/>
      <c r="BV235" s="205"/>
      <c r="BW235" s="205"/>
      <c r="BX235" s="205"/>
      <c r="BY235" s="205"/>
    </row>
    <row r="236" spans="1:77">
      <c r="A236" s="205"/>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5"/>
      <c r="AI236" s="205"/>
      <c r="AJ236" s="205"/>
      <c r="AK236" s="205"/>
      <c r="AL236" s="205"/>
      <c r="AM236" s="205"/>
      <c r="AN236" s="205"/>
      <c r="AO236" s="205"/>
      <c r="AP236" s="205"/>
      <c r="AQ236" s="205"/>
      <c r="AR236" s="205"/>
      <c r="AS236" s="205"/>
      <c r="AT236" s="205"/>
      <c r="AU236" s="205"/>
      <c r="AV236" s="205"/>
      <c r="AW236" s="205"/>
      <c r="AX236" s="205"/>
      <c r="AY236" s="205"/>
      <c r="AZ236" s="205"/>
      <c r="BA236" s="205"/>
      <c r="BB236" s="205"/>
      <c r="BC236" s="205"/>
      <c r="BD236" s="205"/>
      <c r="BE236" s="205"/>
      <c r="BF236" s="205"/>
      <c r="BG236" s="205"/>
      <c r="BH236" s="205"/>
      <c r="BI236" s="205"/>
      <c r="BJ236" s="205"/>
      <c r="BK236" s="205"/>
      <c r="BL236" s="205"/>
      <c r="BM236" s="205"/>
      <c r="BN236" s="205"/>
      <c r="BO236" s="205"/>
      <c r="BP236" s="205"/>
      <c r="BQ236" s="205"/>
      <c r="BR236" s="205"/>
      <c r="BS236" s="205"/>
      <c r="BT236" s="205"/>
      <c r="BU236" s="205"/>
      <c r="BV236" s="205"/>
      <c r="BW236" s="205"/>
      <c r="BX236" s="205"/>
      <c r="BY236" s="205"/>
    </row>
    <row r="237" spans="1:77">
      <c r="A237" s="20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5"/>
      <c r="AI237" s="205"/>
      <c r="AJ237" s="205"/>
      <c r="AK237" s="205"/>
      <c r="AL237" s="205"/>
      <c r="AM237" s="205"/>
      <c r="AN237" s="205"/>
      <c r="AO237" s="205"/>
      <c r="AP237" s="205"/>
      <c r="AQ237" s="205"/>
      <c r="AR237" s="205"/>
      <c r="AS237" s="205"/>
      <c r="AT237" s="205"/>
      <c r="AU237" s="205"/>
      <c r="AV237" s="205"/>
      <c r="AW237" s="205"/>
      <c r="AX237" s="205"/>
      <c r="AY237" s="205"/>
      <c r="AZ237" s="205"/>
      <c r="BA237" s="205"/>
      <c r="BB237" s="205"/>
      <c r="BC237" s="205"/>
      <c r="BD237" s="205"/>
      <c r="BE237" s="205"/>
      <c r="BF237" s="205"/>
      <c r="BG237" s="205"/>
      <c r="BH237" s="205"/>
      <c r="BI237" s="205"/>
      <c r="BJ237" s="205"/>
      <c r="BK237" s="205"/>
      <c r="BL237" s="205"/>
      <c r="BM237" s="205"/>
      <c r="BN237" s="205"/>
      <c r="BO237" s="205"/>
      <c r="BP237" s="205"/>
      <c r="BQ237" s="205"/>
      <c r="BR237" s="205"/>
      <c r="BS237" s="205"/>
      <c r="BT237" s="205"/>
      <c r="BU237" s="205"/>
      <c r="BV237" s="205"/>
      <c r="BW237" s="205"/>
      <c r="BX237" s="205"/>
      <c r="BY237" s="205"/>
    </row>
  </sheetData>
  <dataConsolidate function="product"/>
  <mergeCells count="7">
    <mergeCell ref="G19:G23"/>
    <mergeCell ref="F19:F23"/>
    <mergeCell ref="C2:D2"/>
    <mergeCell ref="L2:Q2"/>
    <mergeCell ref="L4:M4"/>
    <mergeCell ref="G11:G13"/>
    <mergeCell ref="F11:F13"/>
  </mergeCells>
  <phoneticPr fontId="5" type="noConversion"/>
  <conditionalFormatting sqref="N6:O6">
    <cfRule type="containsText" dxfId="14" priority="1" operator="containsText" text="outstanding">
      <formula>NOT(ISERROR(SEARCH("outstanding",N6)))</formula>
    </cfRule>
    <cfRule type="containsText" dxfId="13" priority="2" operator="containsText" text="excellent">
      <formula>NOT(ISERROR(SEARCH("excellent",N6)))</formula>
    </cfRule>
    <cfRule type="containsText" dxfId="12" priority="3" operator="containsText" text="good">
      <formula>NOT(ISERROR(SEARCH("good",N6)))</formula>
    </cfRule>
    <cfRule type="containsText" dxfId="11" priority="4" operator="containsText" text="fair">
      <formula>NOT(ISERROR(SEARCH("fair",N6)))</formula>
    </cfRule>
    <cfRule type="containsText" dxfId="10" priority="5" operator="containsText" text="poor">
      <formula>NOT(ISERROR(SEARCH("poor",N6)))</formula>
    </cfRule>
  </conditionalFormatting>
  <dataValidations disablePrompts="1" count="2">
    <dataValidation type="list" allowBlank="1" showInputMessage="1" showErrorMessage="1" sqref="G19:G23">
      <formula1>$D$19:$D$23</formula1>
    </dataValidation>
    <dataValidation type="list" allowBlank="1" showInputMessage="1" showErrorMessage="1" sqref="G11:G13">
      <formula1>$D$11:$D$13</formula1>
    </dataValidation>
  </dataValidations>
  <pageMargins left="0.7" right="0.7" top="0.75" bottom="0.75" header="0.3" footer="0.3"/>
  <pageSetup paperSize="9" scale="52" orientation="portrait" horizontalDpi="4294967292" verticalDpi="4294967292"/>
  <rowBreaks count="2" manualBreakCount="2">
    <brk id="26" max="16383" man="1"/>
    <brk id="31" max="16383" man="1"/>
  </rowBreaks>
  <colBreaks count="2" manualBreakCount="2">
    <brk id="8" max="1048575" man="1"/>
    <brk id="19" max="1048575" man="1"/>
  </colBreaks>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X101"/>
  <sheetViews>
    <sheetView workbookViewId="0"/>
  </sheetViews>
  <sheetFormatPr defaultColWidth="10.875" defaultRowHeight="15.75" outlineLevelRow="1"/>
  <cols>
    <col min="1" max="1" width="2" style="1" customWidth="1"/>
    <col min="2" max="2" width="7.875" style="1" customWidth="1"/>
    <col min="3" max="3" width="6.375" style="1" customWidth="1"/>
    <col min="4" max="4" width="84.375" style="1" customWidth="1"/>
    <col min="5" max="5" width="13.125" style="1" customWidth="1"/>
    <col min="6" max="6" width="2.5" style="1" customWidth="1"/>
    <col min="7" max="7" width="14.125" style="1" hidden="1" customWidth="1"/>
    <col min="8" max="8" width="9.5" style="1" customWidth="1"/>
    <col min="9" max="9" width="10.125" style="1" customWidth="1"/>
    <col min="10" max="10" width="4.125" style="78" customWidth="1"/>
    <col min="11" max="11" width="4.875" style="78" customWidth="1"/>
    <col min="12" max="12" width="4.125" style="1" customWidth="1"/>
    <col min="13" max="13" width="0" style="1" hidden="1" customWidth="1"/>
    <col min="14" max="14" width="5.5" style="1" customWidth="1"/>
    <col min="15" max="15" width="12.375" style="1" customWidth="1"/>
    <col min="16" max="16" width="35.875" style="1" customWidth="1"/>
    <col min="17" max="17" width="22" style="1" customWidth="1"/>
    <col min="18" max="18" width="2.625" style="1" customWidth="1"/>
    <col min="19" max="19" width="1.5" style="1" customWidth="1"/>
    <col min="20" max="20" width="22.625" style="1" customWidth="1"/>
    <col min="21" max="21" width="20.875" style="1" customWidth="1"/>
    <col min="22" max="22" width="1.625" style="1" customWidth="1"/>
    <col min="23" max="23" width="4.125" style="1" customWidth="1"/>
    <col min="24" max="16384" width="10.875" style="1"/>
  </cols>
  <sheetData>
    <row r="1" spans="2:24" ht="9.9499999999999993" customHeight="1">
      <c r="J1" s="1"/>
    </row>
    <row r="2" spans="2:24" ht="27" customHeight="1">
      <c r="B2" s="3"/>
      <c r="C2" s="3"/>
      <c r="D2" s="3"/>
      <c r="E2" s="3"/>
      <c r="F2" s="3"/>
      <c r="G2" s="3"/>
      <c r="H2" s="3"/>
      <c r="I2" s="3"/>
      <c r="L2" s="3"/>
      <c r="M2" s="3"/>
      <c r="N2" s="3"/>
      <c r="O2" s="3"/>
      <c r="P2" s="3"/>
      <c r="Q2" s="3"/>
      <c r="R2" s="3"/>
      <c r="S2" s="3"/>
      <c r="T2" s="3"/>
      <c r="U2" s="3"/>
      <c r="V2" s="3"/>
    </row>
    <row r="3" spans="2:24" ht="38.1" customHeight="1">
      <c r="B3" s="3"/>
      <c r="C3" s="3"/>
      <c r="D3" s="317" t="s">
        <v>90</v>
      </c>
      <c r="E3" s="317"/>
      <c r="F3" s="3"/>
      <c r="G3" s="3"/>
      <c r="H3" s="3"/>
      <c r="I3" s="3"/>
      <c r="L3" s="3"/>
      <c r="M3" s="3"/>
      <c r="N3" s="3"/>
      <c r="O3" s="318" t="s">
        <v>90</v>
      </c>
      <c r="P3" s="318"/>
      <c r="Q3" s="318"/>
      <c r="R3" s="318"/>
      <c r="S3" s="318"/>
      <c r="T3" s="318"/>
      <c r="U3" s="3"/>
      <c r="V3" s="3"/>
    </row>
    <row r="4" spans="2:24" ht="21" customHeight="1" thickBot="1">
      <c r="B4" s="3"/>
      <c r="C4" s="3"/>
      <c r="D4" s="3"/>
      <c r="E4" s="3"/>
      <c r="F4" s="3"/>
      <c r="G4" s="3"/>
      <c r="H4" s="3"/>
      <c r="I4" s="3"/>
      <c r="L4" s="3"/>
      <c r="M4" s="3"/>
      <c r="N4" s="3"/>
      <c r="O4" s="3"/>
      <c r="P4" s="3"/>
      <c r="Q4" s="3"/>
      <c r="R4" s="3"/>
      <c r="S4" s="3"/>
      <c r="T4" s="3"/>
      <c r="U4" s="3"/>
      <c r="V4" s="3"/>
    </row>
    <row r="5" spans="2:24" ht="32.25" thickBot="1">
      <c r="B5" s="3"/>
      <c r="C5" s="131"/>
      <c r="D5" s="119" t="s">
        <v>92</v>
      </c>
      <c r="E5" s="120" t="s">
        <v>15</v>
      </c>
      <c r="F5" s="4"/>
      <c r="G5" s="74"/>
      <c r="H5" s="57"/>
      <c r="I5" s="57"/>
      <c r="J5" s="79"/>
      <c r="K5" s="79"/>
      <c r="L5" s="3"/>
      <c r="M5" s="3"/>
      <c r="N5" s="3"/>
      <c r="O5" s="338" t="s">
        <v>92</v>
      </c>
      <c r="P5" s="339"/>
      <c r="Q5" s="130"/>
      <c r="R5" s="175" t="e">
        <f>E96</f>
        <v>#REF!</v>
      </c>
      <c r="S5" s="6" t="e">
        <f>10-R5</f>
        <v>#REF!</v>
      </c>
      <c r="T5" s="7"/>
      <c r="U5" s="3"/>
      <c r="V5" s="3"/>
    </row>
    <row r="6" spans="2:24" s="10" customFormat="1" ht="15" customHeight="1" thickBot="1">
      <c r="B6" s="3"/>
      <c r="C6" s="331"/>
      <c r="D6" s="331"/>
      <c r="E6" s="3"/>
      <c r="F6" s="3"/>
      <c r="G6" s="3"/>
      <c r="H6" s="9"/>
      <c r="I6" s="9"/>
      <c r="J6" s="80"/>
      <c r="K6" s="80"/>
      <c r="L6" s="3"/>
      <c r="M6" s="3"/>
      <c r="N6" s="3"/>
      <c r="O6" s="7"/>
      <c r="P6" s="7"/>
      <c r="Q6" s="7"/>
      <c r="R6" s="7"/>
      <c r="S6" s="7"/>
      <c r="T6" s="7"/>
      <c r="U6" s="3"/>
      <c r="V6" s="3"/>
    </row>
    <row r="7" spans="2:24" ht="32.25" thickBot="1">
      <c r="B7" s="3"/>
      <c r="C7" s="121">
        <v>14</v>
      </c>
      <c r="D7" s="122" t="s">
        <v>94</v>
      </c>
      <c r="E7" s="133"/>
      <c r="F7" s="3"/>
      <c r="G7" s="3" t="e">
        <f>G9</f>
        <v>#REF!</v>
      </c>
      <c r="H7" s="132" t="s">
        <v>17</v>
      </c>
      <c r="I7" s="9"/>
      <c r="J7" s="80"/>
      <c r="K7" s="80"/>
      <c r="L7" s="3"/>
      <c r="M7" s="3"/>
      <c r="N7" s="3"/>
      <c r="O7" s="7"/>
      <c r="P7" s="7"/>
      <c r="Q7" s="138" t="e">
        <f>IF(AND($E$96&gt;=0,$E$96&lt;=2),"POOR",IF(AND($E$96&gt;2,$E$96&lt;=4),"FAIR",IF(AND($E$96&gt;4,$E$96&lt;=6),"GOOD",IF(AND($E$96&gt;6,$E$96&lt;=8),"EXCELLENT",IF(AND($E$96&gt;8,$E$96&lt;=10),"OUTSTANDING")))))</f>
        <v>#REF!</v>
      </c>
      <c r="R7" s="7"/>
      <c r="S7" s="7"/>
      <c r="T7" s="3"/>
      <c r="U7" s="3"/>
      <c r="V7" s="3"/>
    </row>
    <row r="8" spans="2:24" s="10" customFormat="1" ht="12.95" customHeight="1">
      <c r="B8" s="3"/>
      <c r="C8" s="332" t="s">
        <v>163</v>
      </c>
      <c r="D8" s="333"/>
      <c r="E8" s="13"/>
      <c r="F8" s="3"/>
      <c r="G8" s="9"/>
      <c r="H8" s="9"/>
      <c r="I8" s="9"/>
      <c r="J8" s="80"/>
      <c r="K8" s="80"/>
      <c r="L8" s="3"/>
      <c r="M8" s="3"/>
      <c r="N8" s="3"/>
      <c r="O8" s="7"/>
      <c r="P8" s="7"/>
      <c r="Q8" s="7"/>
      <c r="R8" s="7"/>
      <c r="S8" s="7"/>
      <c r="T8" s="7"/>
      <c r="U8" s="3"/>
      <c r="V8" s="3"/>
    </row>
    <row r="9" spans="2:24">
      <c r="B9" s="3"/>
      <c r="C9" s="124">
        <v>14.1</v>
      </c>
      <c r="D9" s="125" t="s">
        <v>84</v>
      </c>
      <c r="E9" s="126"/>
      <c r="F9" s="3"/>
      <c r="G9" s="9" t="e">
        <f>S17*(G10+G16+G20)/3</f>
        <v>#REF!</v>
      </c>
      <c r="H9" s="9"/>
      <c r="I9" s="9"/>
      <c r="J9" s="80"/>
      <c r="K9" s="80"/>
      <c r="L9" s="3"/>
      <c r="M9" s="3"/>
      <c r="N9" s="3"/>
      <c r="O9" s="7"/>
      <c r="P9" s="7"/>
      <c r="Q9" s="7"/>
      <c r="R9" s="7"/>
      <c r="S9" s="7"/>
      <c r="T9" s="7"/>
      <c r="U9" s="3"/>
      <c r="V9" s="3"/>
    </row>
    <row r="10" spans="2:24" ht="32.25">
      <c r="B10" s="3"/>
      <c r="C10" s="14"/>
      <c r="D10" s="83" t="s">
        <v>101</v>
      </c>
      <c r="E10" s="84">
        <v>100</v>
      </c>
      <c r="F10" s="3"/>
      <c r="G10" s="324">
        <f>H10</f>
        <v>100</v>
      </c>
      <c r="H10" s="321">
        <v>100</v>
      </c>
      <c r="I10" s="21"/>
      <c r="J10" s="81"/>
      <c r="K10" s="81"/>
      <c r="L10" s="3"/>
      <c r="M10" s="3"/>
      <c r="N10" s="3"/>
      <c r="O10" s="7"/>
      <c r="P10" s="7"/>
      <c r="Q10" s="7"/>
      <c r="R10" s="7"/>
      <c r="S10" s="7"/>
      <c r="T10" s="16"/>
      <c r="U10" s="3"/>
      <c r="V10" s="3"/>
      <c r="X10" s="17"/>
    </row>
    <row r="11" spans="2:24" ht="32.25">
      <c r="B11" s="3"/>
      <c r="C11" s="14"/>
      <c r="D11" s="85" t="s">
        <v>102</v>
      </c>
      <c r="E11" s="86">
        <v>70</v>
      </c>
      <c r="F11" s="3"/>
      <c r="G11" s="324"/>
      <c r="H11" s="322"/>
      <c r="I11" s="21"/>
      <c r="J11" s="81"/>
      <c r="K11" s="81"/>
      <c r="L11" s="3"/>
      <c r="M11" s="3"/>
      <c r="N11" s="3"/>
      <c r="O11" s="7"/>
      <c r="P11" s="7"/>
      <c r="Q11" s="7"/>
      <c r="R11" s="7"/>
      <c r="S11" s="7"/>
      <c r="T11" s="18"/>
      <c r="U11" s="3"/>
      <c r="V11" s="3"/>
      <c r="X11" s="17"/>
    </row>
    <row r="12" spans="2:24" ht="32.25">
      <c r="B12" s="3"/>
      <c r="C12" s="14"/>
      <c r="D12" s="85" t="s">
        <v>103</v>
      </c>
      <c r="E12" s="86">
        <v>40</v>
      </c>
      <c r="F12" s="3"/>
      <c r="G12" s="324"/>
      <c r="H12" s="322"/>
      <c r="I12" s="21"/>
      <c r="J12" s="81"/>
      <c r="K12" s="81"/>
      <c r="L12" s="3"/>
      <c r="M12" s="3"/>
      <c r="N12" s="3"/>
      <c r="O12" s="7"/>
      <c r="P12" s="7"/>
      <c r="Q12" s="7"/>
      <c r="R12" s="7"/>
      <c r="S12" s="7"/>
      <c r="T12" s="19"/>
      <c r="U12" s="3"/>
      <c r="V12" s="3"/>
      <c r="X12" s="17"/>
    </row>
    <row r="13" spans="2:24" ht="32.25">
      <c r="B13" s="3"/>
      <c r="C13" s="14"/>
      <c r="D13" s="85" t="s">
        <v>104</v>
      </c>
      <c r="E13" s="86">
        <v>10</v>
      </c>
      <c r="F13" s="3"/>
      <c r="G13" s="324"/>
      <c r="H13" s="322"/>
      <c r="I13" s="21"/>
      <c r="J13" s="81"/>
      <c r="K13" s="81"/>
      <c r="L13" s="3"/>
      <c r="M13" s="3"/>
      <c r="N13" s="3"/>
      <c r="O13" s="7"/>
      <c r="P13" s="7"/>
      <c r="Q13" s="7"/>
      <c r="R13" s="7"/>
      <c r="S13" s="7"/>
      <c r="T13" s="20"/>
      <c r="U13" s="3"/>
      <c r="V13" s="3"/>
      <c r="X13" s="17"/>
    </row>
    <row r="14" spans="2:24" ht="18.75">
      <c r="B14" s="3"/>
      <c r="C14" s="14"/>
      <c r="D14" s="98" t="s">
        <v>85</v>
      </c>
      <c r="E14" s="87">
        <v>0</v>
      </c>
      <c r="F14" s="3"/>
      <c r="G14" s="324"/>
      <c r="H14" s="323"/>
      <c r="I14" s="21"/>
      <c r="J14" s="81"/>
      <c r="K14" s="81"/>
      <c r="L14" s="3"/>
      <c r="M14" s="3"/>
      <c r="N14" s="3"/>
      <c r="O14" s="7"/>
      <c r="P14" s="7"/>
      <c r="Q14" s="7"/>
      <c r="R14" s="7"/>
      <c r="S14" s="7"/>
      <c r="T14" s="18"/>
      <c r="U14" s="3"/>
      <c r="V14" s="3"/>
      <c r="X14" s="17"/>
    </row>
    <row r="15" spans="2:24">
      <c r="B15" s="3"/>
      <c r="C15" s="124">
        <v>14.2</v>
      </c>
      <c r="D15" s="125" t="s">
        <v>86</v>
      </c>
      <c r="E15" s="126"/>
      <c r="F15" s="3"/>
      <c r="G15" s="9"/>
      <c r="H15" s="21"/>
      <c r="I15" s="21"/>
      <c r="J15" s="81"/>
      <c r="K15" s="81"/>
      <c r="L15" s="3"/>
      <c r="M15" s="3"/>
      <c r="N15" s="3"/>
      <c r="O15" s="7"/>
      <c r="P15" s="7"/>
      <c r="Q15" s="7"/>
      <c r="R15" s="7"/>
      <c r="S15" s="7"/>
      <c r="T15" s="7"/>
      <c r="U15" s="3"/>
      <c r="V15" s="3"/>
    </row>
    <row r="16" spans="2:24" ht="31.5">
      <c r="B16" s="3"/>
      <c r="C16" s="14"/>
      <c r="D16" s="83" t="s">
        <v>105</v>
      </c>
      <c r="E16" s="84">
        <v>100</v>
      </c>
      <c r="F16" s="3"/>
      <c r="G16" s="324">
        <f>H16</f>
        <v>100</v>
      </c>
      <c r="H16" s="321">
        <v>100</v>
      </c>
      <c r="I16" s="21"/>
      <c r="J16" s="81"/>
      <c r="K16" s="81"/>
      <c r="L16" s="3"/>
      <c r="M16" s="3"/>
      <c r="N16" s="3"/>
      <c r="O16" s="25" t="s">
        <v>31</v>
      </c>
      <c r="P16" s="26"/>
      <c r="Q16" s="27" t="s">
        <v>32</v>
      </c>
      <c r="R16" s="27"/>
      <c r="S16" s="28"/>
      <c r="T16" s="29" t="s">
        <v>33</v>
      </c>
      <c r="U16" s="3"/>
      <c r="V16" s="3"/>
    </row>
    <row r="17" spans="2:24">
      <c r="B17" s="3"/>
      <c r="C17" s="14"/>
      <c r="D17" s="85" t="s">
        <v>106</v>
      </c>
      <c r="E17" s="86">
        <v>10</v>
      </c>
      <c r="F17" s="3"/>
      <c r="G17" s="324"/>
      <c r="H17" s="322"/>
      <c r="I17" s="21"/>
      <c r="J17" s="81"/>
      <c r="K17" s="81"/>
      <c r="L17" s="3"/>
      <c r="M17" s="3"/>
      <c r="N17" s="3"/>
      <c r="O17" s="30">
        <v>14</v>
      </c>
      <c r="P17" s="31" t="s">
        <v>99</v>
      </c>
      <c r="Q17" s="58" t="e">
        <f t="shared" ref="Q17:Q23" si="0">S17*100</f>
        <v>#REF!</v>
      </c>
      <c r="R17" s="177"/>
      <c r="S17" s="33" t="e">
        <f>#REF!</f>
        <v>#REF!</v>
      </c>
      <c r="T17" s="34" t="e">
        <f>G7</f>
        <v>#REF!</v>
      </c>
      <c r="U17" s="3"/>
      <c r="V17" s="3"/>
    </row>
    <row r="18" spans="2:24">
      <c r="B18" s="3"/>
      <c r="C18" s="14"/>
      <c r="D18" s="99" t="s">
        <v>87</v>
      </c>
      <c r="E18" s="87">
        <v>0</v>
      </c>
      <c r="F18" s="3"/>
      <c r="G18" s="324"/>
      <c r="H18" s="323"/>
      <c r="I18" s="21"/>
      <c r="J18" s="81"/>
      <c r="K18" s="81"/>
      <c r="L18" s="3"/>
      <c r="M18" s="3"/>
      <c r="N18" s="3"/>
      <c r="O18" s="35">
        <v>15</v>
      </c>
      <c r="P18" s="36" t="s">
        <v>179</v>
      </c>
      <c r="Q18" s="58" t="e">
        <f t="shared" si="0"/>
        <v>#REF!</v>
      </c>
      <c r="R18" s="58"/>
      <c r="S18" s="37" t="e">
        <f>#REF!</f>
        <v>#REF!</v>
      </c>
      <c r="T18" s="38" t="e">
        <f>G24</f>
        <v>#REF!</v>
      </c>
      <c r="U18" s="3"/>
      <c r="V18" s="3"/>
    </row>
    <row r="19" spans="2:24" ht="31.5">
      <c r="B19" s="3"/>
      <c r="C19" s="124">
        <v>14.3</v>
      </c>
      <c r="D19" s="125" t="s">
        <v>88</v>
      </c>
      <c r="E19" s="126"/>
      <c r="F19" s="3"/>
      <c r="G19" s="9"/>
      <c r="H19" s="21"/>
      <c r="I19" s="21"/>
      <c r="J19" s="81"/>
      <c r="K19" s="81"/>
      <c r="L19" s="3"/>
      <c r="M19" s="3"/>
      <c r="N19" s="3"/>
      <c r="O19" s="35">
        <v>16</v>
      </c>
      <c r="P19" s="36" t="s">
        <v>93</v>
      </c>
      <c r="Q19" s="58" t="e">
        <f t="shared" si="0"/>
        <v>#REF!</v>
      </c>
      <c r="R19" s="58"/>
      <c r="S19" s="37" t="e">
        <f>#REF!</f>
        <v>#REF!</v>
      </c>
      <c r="T19" s="59" t="e">
        <f>G39</f>
        <v>#REF!</v>
      </c>
      <c r="U19" s="3"/>
      <c r="V19" s="3"/>
    </row>
    <row r="20" spans="2:24" ht="31.5">
      <c r="B20" s="3"/>
      <c r="C20" s="14"/>
      <c r="D20" s="83" t="s">
        <v>107</v>
      </c>
      <c r="E20" s="84">
        <v>100</v>
      </c>
      <c r="F20" s="3"/>
      <c r="G20" s="324">
        <f>H20</f>
        <v>100</v>
      </c>
      <c r="H20" s="321">
        <v>100</v>
      </c>
      <c r="I20" s="21"/>
      <c r="J20" s="81"/>
      <c r="K20" s="81"/>
      <c r="L20" s="3"/>
      <c r="M20" s="3"/>
      <c r="N20" s="3"/>
      <c r="O20" s="35">
        <v>17</v>
      </c>
      <c r="P20" s="36" t="s">
        <v>100</v>
      </c>
      <c r="Q20" s="58" t="e">
        <f t="shared" si="0"/>
        <v>#REF!</v>
      </c>
      <c r="R20" s="58"/>
      <c r="S20" s="37" t="e">
        <f>#REF!</f>
        <v>#REF!</v>
      </c>
      <c r="T20" s="59" t="e">
        <f>G46</f>
        <v>#REF!</v>
      </c>
      <c r="U20" s="3"/>
      <c r="V20" s="3"/>
    </row>
    <row r="21" spans="2:24">
      <c r="B21" s="3"/>
      <c r="C21" s="14"/>
      <c r="D21" s="85" t="s">
        <v>108</v>
      </c>
      <c r="E21" s="86">
        <v>50</v>
      </c>
      <c r="F21" s="3"/>
      <c r="G21" s="324"/>
      <c r="H21" s="322"/>
      <c r="I21" s="21"/>
      <c r="J21" s="81"/>
      <c r="K21" s="81"/>
      <c r="L21" s="3"/>
      <c r="M21" s="3"/>
      <c r="N21" s="3"/>
      <c r="O21" s="35">
        <v>18</v>
      </c>
      <c r="P21" s="36" t="s">
        <v>166</v>
      </c>
      <c r="Q21" s="58" t="e">
        <f t="shared" si="0"/>
        <v>#REF!</v>
      </c>
      <c r="R21" s="58"/>
      <c r="S21" s="37" t="e">
        <f>#REF!</f>
        <v>#REF!</v>
      </c>
      <c r="T21" s="59" t="e">
        <f>G53</f>
        <v>#REF!</v>
      </c>
      <c r="U21" s="3"/>
      <c r="V21" s="3"/>
    </row>
    <row r="22" spans="2:24" ht="16.5" thickBot="1">
      <c r="B22" s="3"/>
      <c r="C22" s="44"/>
      <c r="D22" s="91" t="s">
        <v>89</v>
      </c>
      <c r="E22" s="92">
        <v>0</v>
      </c>
      <c r="F22" s="3"/>
      <c r="G22" s="324"/>
      <c r="H22" s="323"/>
      <c r="I22" s="21"/>
      <c r="J22" s="81"/>
      <c r="K22" s="81"/>
      <c r="L22" s="3"/>
      <c r="M22" s="3"/>
      <c r="N22" s="3"/>
      <c r="O22" s="35">
        <v>19</v>
      </c>
      <c r="P22" s="36" t="s">
        <v>9</v>
      </c>
      <c r="Q22" s="58" t="e">
        <f t="shared" si="0"/>
        <v>#REF!</v>
      </c>
      <c r="R22" s="58"/>
      <c r="S22" s="37" t="e">
        <f>#REF!</f>
        <v>#REF!</v>
      </c>
      <c r="T22" s="59" t="e">
        <f>G59</f>
        <v>#REF!</v>
      </c>
      <c r="U22" s="3"/>
      <c r="V22" s="3"/>
    </row>
    <row r="23" spans="2:24" ht="16.5" thickBot="1">
      <c r="B23" s="3"/>
      <c r="C23" s="47"/>
      <c r="D23" s="15"/>
      <c r="E23" s="47"/>
      <c r="F23" s="3"/>
      <c r="G23" s="9"/>
      <c r="H23" s="21"/>
      <c r="I23" s="21"/>
      <c r="J23" s="81"/>
      <c r="K23" s="81"/>
      <c r="L23" s="3"/>
      <c r="M23" s="3"/>
      <c r="N23" s="3"/>
      <c r="O23" s="35">
        <v>20</v>
      </c>
      <c r="P23" s="36" t="s">
        <v>225</v>
      </c>
      <c r="Q23" s="58" t="e">
        <f t="shared" si="0"/>
        <v>#REF!</v>
      </c>
      <c r="R23" s="58"/>
      <c r="S23" s="37" t="e">
        <f>#REF!</f>
        <v>#REF!</v>
      </c>
      <c r="T23" s="59" t="e">
        <f>G88</f>
        <v>#REF!</v>
      </c>
      <c r="U23" s="3"/>
      <c r="V23" s="3"/>
    </row>
    <row r="24" spans="2:24" ht="32.25" thickBot="1">
      <c r="B24" s="3"/>
      <c r="C24" s="121">
        <v>15</v>
      </c>
      <c r="D24" s="122" t="s">
        <v>178</v>
      </c>
      <c r="E24" s="133"/>
      <c r="F24" s="3"/>
      <c r="G24" s="3" t="e">
        <f>(G26+G32)/2</f>
        <v>#REF!</v>
      </c>
      <c r="H24" s="132" t="s">
        <v>17</v>
      </c>
      <c r="I24" s="9"/>
      <c r="J24" s="80"/>
      <c r="K24" s="80"/>
      <c r="L24" s="3"/>
      <c r="M24" s="3"/>
      <c r="N24" s="3"/>
      <c r="O24" s="40"/>
      <c r="P24" s="41" t="s">
        <v>40</v>
      </c>
      <c r="Q24" s="77" t="e">
        <f>Q17+Q18+Q19+Q20+Q22+Q21+Q23</f>
        <v>#REF!</v>
      </c>
      <c r="R24" s="77"/>
      <c r="S24" s="33"/>
      <c r="T24" s="43" t="e">
        <f>SUM(T17:T23)</f>
        <v>#REF!</v>
      </c>
      <c r="U24" s="3"/>
      <c r="V24" s="3"/>
    </row>
    <row r="25" spans="2:24" s="10" customFormat="1" ht="6" customHeight="1">
      <c r="B25" s="3"/>
      <c r="C25" s="334"/>
      <c r="D25" s="335"/>
      <c r="E25" s="13"/>
      <c r="F25" s="3"/>
      <c r="G25" s="9"/>
      <c r="H25" s="9"/>
      <c r="I25" s="9"/>
      <c r="J25" s="80"/>
      <c r="K25" s="80"/>
      <c r="L25" s="3"/>
      <c r="M25" s="3"/>
      <c r="N25" s="3"/>
      <c r="O25" s="62"/>
      <c r="P25" s="62"/>
      <c r="Q25" s="62"/>
      <c r="R25" s="62"/>
      <c r="S25" s="62"/>
      <c r="T25" s="65"/>
      <c r="U25" s="3"/>
      <c r="V25" s="3"/>
      <c r="W25" s="1"/>
    </row>
    <row r="26" spans="2:24">
      <c r="B26" s="3"/>
      <c r="C26" s="124">
        <v>15.1</v>
      </c>
      <c r="D26" s="125" t="s">
        <v>177</v>
      </c>
      <c r="E26" s="126"/>
      <c r="F26" s="3"/>
      <c r="G26" s="9" t="e">
        <f>S18*G27</f>
        <v>#REF!</v>
      </c>
      <c r="H26" s="9"/>
      <c r="I26" s="9"/>
      <c r="J26" s="80"/>
      <c r="K26" s="80"/>
      <c r="L26" s="3"/>
      <c r="M26" s="3"/>
      <c r="N26" s="3"/>
      <c r="O26" s="9"/>
      <c r="P26" s="60"/>
      <c r="Q26" s="61"/>
      <c r="R26" s="61"/>
      <c r="S26" s="9"/>
      <c r="T26" s="61"/>
      <c r="U26" s="3"/>
      <c r="V26" s="3"/>
      <c r="W26" s="76"/>
    </row>
    <row r="27" spans="2:24" ht="18.75">
      <c r="B27" s="3"/>
      <c r="C27" s="14"/>
      <c r="D27" s="83" t="s">
        <v>109</v>
      </c>
      <c r="E27" s="84">
        <v>100</v>
      </c>
      <c r="F27" s="3"/>
      <c r="G27" s="324">
        <f>H27</f>
        <v>100</v>
      </c>
      <c r="H27" s="321">
        <v>100</v>
      </c>
      <c r="I27" s="21"/>
      <c r="J27" s="81"/>
      <c r="K27" s="81"/>
      <c r="L27" s="3"/>
      <c r="M27" s="3"/>
      <c r="N27" s="3"/>
      <c r="O27" s="9"/>
      <c r="P27" s="60"/>
      <c r="Q27" s="61"/>
      <c r="R27" s="61"/>
      <c r="S27" s="9"/>
      <c r="T27" s="61"/>
      <c r="U27" s="3"/>
      <c r="V27" s="3"/>
      <c r="W27" s="76"/>
      <c r="X27" s="17"/>
    </row>
    <row r="28" spans="2:24" ht="18.75">
      <c r="B28" s="3"/>
      <c r="C28" s="14"/>
      <c r="D28" s="85" t="s">
        <v>110</v>
      </c>
      <c r="E28" s="86">
        <v>75</v>
      </c>
      <c r="F28" s="3"/>
      <c r="G28" s="324"/>
      <c r="H28" s="322"/>
      <c r="I28" s="21"/>
      <c r="J28" s="81"/>
      <c r="K28" s="81"/>
      <c r="L28" s="3"/>
      <c r="M28" s="3"/>
      <c r="N28" s="3"/>
      <c r="O28" s="9"/>
      <c r="P28" s="60"/>
      <c r="Q28" s="61"/>
      <c r="R28" s="61"/>
      <c r="S28" s="9"/>
      <c r="T28" s="61"/>
      <c r="U28" s="3"/>
      <c r="V28" s="3"/>
      <c r="W28" s="76"/>
      <c r="X28" s="17"/>
    </row>
    <row r="29" spans="2:24" ht="18.75">
      <c r="B29" s="3"/>
      <c r="C29" s="14"/>
      <c r="D29" s="85" t="s">
        <v>111</v>
      </c>
      <c r="E29" s="86">
        <v>50</v>
      </c>
      <c r="F29" s="3"/>
      <c r="G29" s="324"/>
      <c r="H29" s="322"/>
      <c r="I29" s="21"/>
      <c r="J29" s="81"/>
      <c r="K29" s="81"/>
      <c r="L29" s="3"/>
      <c r="M29" s="3"/>
      <c r="N29" s="3"/>
      <c r="O29" s="9"/>
      <c r="P29" s="60"/>
      <c r="Q29" s="61"/>
      <c r="R29" s="61"/>
      <c r="S29" s="9"/>
      <c r="T29" s="61"/>
      <c r="U29" s="3"/>
      <c r="V29" s="3"/>
      <c r="W29" s="76"/>
      <c r="X29" s="17"/>
    </row>
    <row r="30" spans="2:24" ht="18.75">
      <c r="B30" s="3"/>
      <c r="C30" s="14"/>
      <c r="D30" s="85" t="s">
        <v>112</v>
      </c>
      <c r="E30" s="86">
        <v>10</v>
      </c>
      <c r="F30" s="3"/>
      <c r="G30" s="324"/>
      <c r="H30" s="322"/>
      <c r="I30" s="21"/>
      <c r="J30" s="81"/>
      <c r="K30" s="81"/>
      <c r="L30" s="3"/>
      <c r="M30" s="3"/>
      <c r="N30" s="3"/>
      <c r="O30" s="9"/>
      <c r="P30" s="60"/>
      <c r="Q30" s="61"/>
      <c r="R30" s="61"/>
      <c r="S30" s="9"/>
      <c r="T30" s="61"/>
      <c r="U30" s="3"/>
      <c r="V30" s="3"/>
      <c r="W30" s="76"/>
      <c r="X30" s="17"/>
    </row>
    <row r="31" spans="2:24" ht="19.5" thickBot="1">
      <c r="B31" s="3"/>
      <c r="C31" s="44"/>
      <c r="D31" s="97" t="s">
        <v>159</v>
      </c>
      <c r="E31" s="92">
        <v>0</v>
      </c>
      <c r="F31" s="3"/>
      <c r="G31" s="324"/>
      <c r="H31" s="323"/>
      <c r="I31" s="21"/>
      <c r="J31" s="81"/>
      <c r="K31" s="81"/>
      <c r="L31" s="3"/>
      <c r="M31" s="3"/>
      <c r="N31" s="3"/>
      <c r="O31" s="9"/>
      <c r="P31" s="60"/>
      <c r="Q31" s="61"/>
      <c r="R31" s="61"/>
      <c r="S31" s="9"/>
      <c r="T31" s="61"/>
      <c r="U31" s="3"/>
      <c r="V31" s="3"/>
      <c r="X31" s="17"/>
    </row>
    <row r="32" spans="2:24">
      <c r="B32" s="3"/>
      <c r="C32" s="124">
        <v>15.2</v>
      </c>
      <c r="D32" s="125" t="s">
        <v>208</v>
      </c>
      <c r="E32" s="126"/>
      <c r="F32" s="3"/>
      <c r="G32" s="9" t="e">
        <f>S18*G34</f>
        <v>#REF!</v>
      </c>
      <c r="H32" s="9"/>
      <c r="I32" s="9"/>
      <c r="J32" s="80"/>
      <c r="K32" s="80"/>
      <c r="L32" s="3"/>
      <c r="M32" s="3"/>
      <c r="N32" s="3"/>
      <c r="O32" s="62"/>
      <c r="P32" s="62"/>
      <c r="Q32" s="62"/>
      <c r="R32" s="62"/>
      <c r="S32" s="62"/>
      <c r="T32" s="62"/>
      <c r="U32" s="3"/>
      <c r="V32" s="3"/>
    </row>
    <row r="33" spans="2:24" ht="29.1" customHeight="1">
      <c r="B33" s="3"/>
      <c r="C33" s="154"/>
      <c r="D33" s="169" t="s">
        <v>212</v>
      </c>
      <c r="E33" s="155"/>
      <c r="F33" s="3"/>
      <c r="G33" s="9"/>
      <c r="H33" s="9"/>
      <c r="I33" s="9"/>
      <c r="J33" s="80"/>
      <c r="K33" s="80"/>
      <c r="L33" s="3"/>
      <c r="M33" s="3"/>
      <c r="N33" s="3"/>
      <c r="O33" s="62"/>
      <c r="P33" s="62"/>
      <c r="Q33" s="62"/>
      <c r="R33" s="62"/>
      <c r="S33" s="62"/>
      <c r="T33" s="62"/>
      <c r="U33" s="3"/>
      <c r="V33" s="3"/>
    </row>
    <row r="34" spans="2:24" ht="18.75">
      <c r="B34" s="3"/>
      <c r="C34" s="14"/>
      <c r="D34" s="83" t="s">
        <v>210</v>
      </c>
      <c r="E34" s="84">
        <v>100</v>
      </c>
      <c r="F34" s="3"/>
      <c r="G34" s="324">
        <f>H34</f>
        <v>100</v>
      </c>
      <c r="H34" s="321">
        <v>100</v>
      </c>
      <c r="I34" s="21"/>
      <c r="J34" s="81"/>
      <c r="K34" s="81"/>
      <c r="L34" s="3"/>
      <c r="M34" s="3"/>
      <c r="N34" s="3"/>
      <c r="O34" s="156"/>
      <c r="P34" s="139"/>
      <c r="Q34" s="62"/>
      <c r="R34" s="62"/>
      <c r="S34" s="62"/>
      <c r="T34" s="63"/>
      <c r="U34" s="3"/>
      <c r="V34" s="3"/>
      <c r="X34" s="17"/>
    </row>
    <row r="35" spans="2:24" ht="18.75">
      <c r="B35" s="3"/>
      <c r="C35" s="14"/>
      <c r="D35" s="85" t="s">
        <v>209</v>
      </c>
      <c r="E35" s="86">
        <v>60</v>
      </c>
      <c r="F35" s="3"/>
      <c r="G35" s="324"/>
      <c r="H35" s="322"/>
      <c r="I35" s="21"/>
      <c r="J35" s="81"/>
      <c r="K35" s="81"/>
      <c r="L35" s="3"/>
      <c r="M35" s="3"/>
      <c r="N35" s="3"/>
      <c r="O35" s="7"/>
      <c r="P35" s="139"/>
      <c r="Q35" s="62"/>
      <c r="R35" s="62"/>
      <c r="S35" s="62"/>
      <c r="T35" s="63"/>
      <c r="U35" s="3"/>
      <c r="V35" s="3"/>
      <c r="X35" s="17"/>
    </row>
    <row r="36" spans="2:24" ht="18.75">
      <c r="B36" s="3"/>
      <c r="C36" s="14"/>
      <c r="D36" s="85" t="s">
        <v>211</v>
      </c>
      <c r="E36" s="86">
        <v>30</v>
      </c>
      <c r="F36" s="3"/>
      <c r="G36" s="324"/>
      <c r="H36" s="322"/>
      <c r="I36" s="21"/>
      <c r="J36" s="81"/>
      <c r="K36" s="81"/>
      <c r="L36" s="3"/>
      <c r="M36" s="3"/>
      <c r="N36" s="3"/>
      <c r="O36" s="157"/>
      <c r="P36" s="139"/>
      <c r="Q36" s="62"/>
      <c r="R36" s="62"/>
      <c r="S36" s="62"/>
      <c r="T36" s="63"/>
      <c r="U36" s="3"/>
      <c r="V36" s="3"/>
      <c r="X36" s="17"/>
    </row>
    <row r="37" spans="2:24" ht="19.5" thickBot="1">
      <c r="B37" s="3"/>
      <c r="C37" s="44"/>
      <c r="D37" s="97" t="s">
        <v>184</v>
      </c>
      <c r="E37" s="92">
        <v>0</v>
      </c>
      <c r="F37" s="3"/>
      <c r="G37" s="324"/>
      <c r="H37" s="323"/>
      <c r="I37" s="21"/>
      <c r="J37" s="81"/>
      <c r="K37" s="81"/>
      <c r="L37" s="3"/>
      <c r="M37" s="3"/>
      <c r="N37" s="3"/>
      <c r="O37" s="158"/>
      <c r="P37" s="62"/>
      <c r="Q37" s="62"/>
      <c r="R37" s="62"/>
      <c r="S37" s="62"/>
      <c r="T37" s="64"/>
      <c r="U37" s="3"/>
      <c r="V37" s="3"/>
      <c r="X37" s="17"/>
    </row>
    <row r="38" spans="2:24" ht="16.5" thickBot="1">
      <c r="B38" s="3"/>
      <c r="C38" s="47"/>
      <c r="D38" s="15"/>
      <c r="E38" s="47"/>
      <c r="F38" s="3"/>
      <c r="G38" s="9">
        <f>(H27+H34)/2</f>
        <v>100</v>
      </c>
      <c r="H38" s="21"/>
      <c r="I38" s="21"/>
      <c r="J38" s="81"/>
      <c r="K38" s="81"/>
      <c r="L38" s="3"/>
      <c r="M38" s="3"/>
      <c r="N38" s="3"/>
      <c r="O38" s="7"/>
      <c r="P38" s="60"/>
      <c r="Q38" s="61"/>
      <c r="R38" s="61"/>
      <c r="S38" s="9"/>
      <c r="T38" s="61"/>
      <c r="U38" s="3"/>
      <c r="V38" s="3"/>
    </row>
    <row r="39" spans="2:24" ht="32.25" thickBot="1">
      <c r="B39" s="3"/>
      <c r="C39" s="121">
        <v>16</v>
      </c>
      <c r="D39" s="122" t="s">
        <v>95</v>
      </c>
      <c r="E39" s="133"/>
      <c r="F39" s="3"/>
      <c r="G39" s="3" t="e">
        <f>G41</f>
        <v>#REF!</v>
      </c>
      <c r="H39" s="132" t="s">
        <v>17</v>
      </c>
      <c r="I39" s="9"/>
      <c r="J39" s="80"/>
      <c r="K39" s="80"/>
      <c r="L39" s="3"/>
      <c r="M39" s="3"/>
      <c r="N39" s="3"/>
      <c r="O39" s="156"/>
      <c r="P39" s="62"/>
      <c r="Q39" s="62"/>
      <c r="R39" s="62"/>
      <c r="S39" s="62"/>
      <c r="T39" s="66"/>
      <c r="U39" s="3"/>
      <c r="V39" s="3"/>
    </row>
    <row r="40" spans="2:24" s="10" customFormat="1" ht="5.0999999999999996" customHeight="1">
      <c r="B40" s="3"/>
      <c r="C40" s="11"/>
      <c r="D40" s="12"/>
      <c r="E40" s="13"/>
      <c r="F40" s="3"/>
      <c r="G40" s="9"/>
      <c r="H40" s="9"/>
      <c r="I40" s="9"/>
      <c r="J40" s="80"/>
      <c r="K40" s="80"/>
      <c r="L40" s="3"/>
      <c r="M40" s="3"/>
      <c r="N40" s="3"/>
      <c r="O40" s="7"/>
      <c r="P40" s="62"/>
      <c r="Q40" s="62"/>
      <c r="R40" s="62"/>
      <c r="S40" s="62"/>
      <c r="T40" s="62"/>
      <c r="U40" s="3"/>
      <c r="V40" s="3"/>
    </row>
    <row r="41" spans="2:24">
      <c r="B41" s="3"/>
      <c r="C41" s="124">
        <v>16.100000000000001</v>
      </c>
      <c r="D41" s="125" t="s">
        <v>216</v>
      </c>
      <c r="E41" s="126"/>
      <c r="F41" s="3"/>
      <c r="G41" s="9" t="e">
        <f>S19*G42</f>
        <v>#REF!</v>
      </c>
      <c r="H41" s="9"/>
      <c r="I41" s="9"/>
      <c r="J41" s="80"/>
      <c r="K41" s="80"/>
      <c r="L41" s="3"/>
      <c r="M41" s="3"/>
      <c r="N41" s="3"/>
      <c r="O41" s="156"/>
      <c r="P41" s="62"/>
      <c r="Q41" s="62"/>
      <c r="R41" s="62"/>
      <c r="S41" s="62"/>
      <c r="T41" s="62"/>
      <c r="U41" s="3"/>
      <c r="V41" s="3"/>
    </row>
    <row r="42" spans="2:24" ht="48">
      <c r="B42" s="3"/>
      <c r="C42" s="14"/>
      <c r="D42" s="83" t="s">
        <v>214</v>
      </c>
      <c r="E42" s="84">
        <v>100</v>
      </c>
      <c r="F42" s="3"/>
      <c r="G42" s="324">
        <f>H42</f>
        <v>100</v>
      </c>
      <c r="H42" s="321">
        <v>100</v>
      </c>
      <c r="I42" s="21"/>
      <c r="J42" s="81"/>
      <c r="K42" s="81"/>
      <c r="L42" s="3"/>
      <c r="M42" s="3"/>
      <c r="N42" s="3"/>
      <c r="O42" s="7"/>
      <c r="P42" s="62"/>
      <c r="Q42" s="62"/>
      <c r="R42" s="62"/>
      <c r="S42" s="62"/>
      <c r="T42" s="63"/>
      <c r="U42" s="3"/>
      <c r="V42" s="3"/>
      <c r="X42" s="17"/>
    </row>
    <row r="43" spans="2:24" ht="32.25">
      <c r="B43" s="3"/>
      <c r="C43" s="14"/>
      <c r="D43" s="99" t="s">
        <v>213</v>
      </c>
      <c r="E43" s="87">
        <v>50</v>
      </c>
      <c r="F43" s="3"/>
      <c r="G43" s="324"/>
      <c r="H43" s="322"/>
      <c r="I43" s="21"/>
      <c r="J43" s="81"/>
      <c r="K43" s="81"/>
      <c r="L43" s="3"/>
      <c r="M43" s="3"/>
      <c r="N43" s="3"/>
      <c r="O43" s="7"/>
      <c r="P43" s="62"/>
      <c r="Q43" s="62"/>
      <c r="R43" s="62"/>
      <c r="S43" s="62"/>
      <c r="T43" s="65"/>
      <c r="U43" s="3"/>
      <c r="V43" s="3"/>
      <c r="X43" s="17"/>
    </row>
    <row r="44" spans="2:24" ht="19.5" thickBot="1">
      <c r="B44" s="3"/>
      <c r="C44" s="44"/>
      <c r="D44" s="97" t="s">
        <v>185</v>
      </c>
      <c r="E44" s="92">
        <v>0</v>
      </c>
      <c r="F44" s="3"/>
      <c r="G44" s="324"/>
      <c r="H44" s="323"/>
      <c r="I44" s="21"/>
      <c r="J44" s="81"/>
      <c r="K44" s="81"/>
      <c r="L44" s="3"/>
      <c r="M44" s="3"/>
      <c r="N44" s="3"/>
      <c r="O44" s="156"/>
      <c r="P44" s="62"/>
      <c r="Q44" s="62"/>
      <c r="R44" s="62"/>
      <c r="S44" s="62"/>
      <c r="T44" s="64"/>
      <c r="U44" s="3"/>
      <c r="V44" s="3"/>
      <c r="X44" s="17"/>
    </row>
    <row r="45" spans="2:24" ht="16.5" thickBot="1">
      <c r="B45" s="3"/>
      <c r="C45" s="47"/>
      <c r="D45" s="15"/>
      <c r="E45" s="47"/>
      <c r="F45" s="3"/>
      <c r="G45" s="9"/>
      <c r="H45" s="21"/>
      <c r="I45" s="21"/>
      <c r="J45" s="81"/>
      <c r="K45" s="81"/>
      <c r="L45" s="3"/>
      <c r="M45" s="3"/>
      <c r="N45" s="3"/>
      <c r="O45" s="7"/>
      <c r="P45" s="60"/>
      <c r="Q45" s="61"/>
      <c r="R45" s="61"/>
      <c r="S45" s="9"/>
      <c r="T45" s="61"/>
      <c r="U45" s="3"/>
      <c r="V45" s="3"/>
    </row>
    <row r="46" spans="2:24" ht="32.25" thickBot="1">
      <c r="B46" s="3"/>
      <c r="C46" s="121">
        <v>17</v>
      </c>
      <c r="D46" s="122" t="s">
        <v>96</v>
      </c>
      <c r="E46" s="133"/>
      <c r="F46" s="3"/>
      <c r="G46" s="3" t="e">
        <f>G48</f>
        <v>#REF!</v>
      </c>
      <c r="H46" s="132" t="s">
        <v>17</v>
      </c>
      <c r="I46" s="9"/>
      <c r="J46" s="80"/>
      <c r="K46" s="80"/>
      <c r="L46" s="3"/>
      <c r="M46" s="3"/>
      <c r="N46" s="3"/>
      <c r="O46" s="159"/>
      <c r="P46" s="62"/>
      <c r="Q46" s="62"/>
      <c r="R46" s="62"/>
      <c r="S46" s="62"/>
      <c r="T46" s="66"/>
      <c r="U46" s="3"/>
      <c r="V46" s="3"/>
    </row>
    <row r="47" spans="2:24" s="10" customFormat="1">
      <c r="B47" s="3"/>
      <c r="C47" s="11"/>
      <c r="D47" s="12"/>
      <c r="E47" s="13"/>
      <c r="F47" s="3"/>
      <c r="G47" s="9"/>
      <c r="H47" s="9"/>
      <c r="I47" s="9"/>
      <c r="J47" s="80"/>
      <c r="K47" s="80"/>
      <c r="L47" s="3"/>
      <c r="M47" s="3"/>
      <c r="N47" s="3"/>
      <c r="O47" s="7"/>
      <c r="P47" s="62"/>
      <c r="Q47" s="62"/>
      <c r="R47" s="62"/>
      <c r="S47" s="62"/>
      <c r="T47" s="62"/>
      <c r="U47" s="3"/>
      <c r="V47" s="3"/>
    </row>
    <row r="48" spans="2:24">
      <c r="B48" s="3"/>
      <c r="C48" s="124">
        <v>17.100000000000001</v>
      </c>
      <c r="D48" s="125" t="s">
        <v>219</v>
      </c>
      <c r="E48" s="126"/>
      <c r="F48" s="3"/>
      <c r="G48" s="9" t="e">
        <f>S20*G49</f>
        <v>#REF!</v>
      </c>
      <c r="H48" s="9"/>
      <c r="I48" s="9"/>
      <c r="J48" s="80"/>
      <c r="K48" s="80"/>
      <c r="L48" s="3"/>
      <c r="M48" s="3"/>
      <c r="N48" s="3"/>
      <c r="O48" s="159"/>
      <c r="P48" s="62"/>
      <c r="Q48" s="62"/>
      <c r="R48" s="62"/>
      <c r="S48" s="62"/>
      <c r="T48" s="62"/>
      <c r="U48" s="3"/>
      <c r="V48" s="3"/>
    </row>
    <row r="49" spans="1:24" ht="87" customHeight="1">
      <c r="B49" s="3"/>
      <c r="C49" s="14"/>
      <c r="D49" s="83" t="s">
        <v>217</v>
      </c>
      <c r="E49" s="84">
        <v>100</v>
      </c>
      <c r="F49" s="3"/>
      <c r="G49" s="324">
        <f>H49</f>
        <v>100</v>
      </c>
      <c r="H49" s="321">
        <v>100</v>
      </c>
      <c r="I49" s="21"/>
      <c r="J49" s="81"/>
      <c r="K49" s="81"/>
      <c r="L49" s="3"/>
      <c r="M49" s="3"/>
      <c r="N49" s="3"/>
      <c r="O49" s="7"/>
      <c r="P49" s="62"/>
      <c r="Q49" s="62"/>
      <c r="R49" s="62"/>
      <c r="S49" s="62"/>
      <c r="T49" s="63"/>
      <c r="U49" s="3"/>
      <c r="V49" s="3"/>
      <c r="X49" s="17"/>
    </row>
    <row r="50" spans="1:24" ht="51.95" customHeight="1">
      <c r="B50" s="3"/>
      <c r="C50" s="14"/>
      <c r="D50" s="85" t="s">
        <v>218</v>
      </c>
      <c r="E50" s="86">
        <v>50</v>
      </c>
      <c r="F50" s="3"/>
      <c r="G50" s="324"/>
      <c r="H50" s="322"/>
      <c r="I50" s="21"/>
      <c r="J50" s="81"/>
      <c r="K50" s="81"/>
      <c r="L50" s="3"/>
      <c r="M50" s="3"/>
      <c r="N50" s="3"/>
      <c r="O50" s="159"/>
      <c r="P50" s="62"/>
      <c r="Q50" s="62"/>
      <c r="R50" s="62"/>
      <c r="S50" s="62"/>
      <c r="T50" s="64"/>
      <c r="U50" s="3"/>
      <c r="V50" s="3"/>
      <c r="X50" s="17"/>
    </row>
    <row r="51" spans="1:24" ht="19.5" thickBot="1">
      <c r="B51" s="3"/>
      <c r="C51" s="44"/>
      <c r="D51" s="97" t="s">
        <v>220</v>
      </c>
      <c r="E51" s="92">
        <v>0</v>
      </c>
      <c r="F51" s="3"/>
      <c r="G51" s="324"/>
      <c r="H51" s="323"/>
      <c r="I51" s="21"/>
      <c r="J51" s="81"/>
      <c r="K51" s="81"/>
      <c r="L51" s="3"/>
      <c r="M51" s="3"/>
      <c r="N51" s="3"/>
      <c r="O51" s="159"/>
      <c r="P51" s="62"/>
      <c r="Q51" s="62"/>
      <c r="R51" s="62"/>
      <c r="S51" s="62"/>
      <c r="T51" s="64"/>
      <c r="U51" s="3"/>
      <c r="V51" s="3"/>
      <c r="X51" s="17"/>
    </row>
    <row r="52" spans="1:24" ht="16.5" thickBot="1">
      <c r="B52" s="3"/>
      <c r="C52" s="47"/>
      <c r="D52" s="15"/>
      <c r="E52" s="47"/>
      <c r="F52" s="3"/>
      <c r="G52" s="9"/>
      <c r="H52" s="21"/>
      <c r="I52" s="21"/>
      <c r="J52" s="81"/>
      <c r="K52" s="81"/>
      <c r="L52" s="3"/>
      <c r="M52" s="3"/>
      <c r="N52" s="3"/>
      <c r="O52" s="7"/>
      <c r="P52" s="61"/>
      <c r="Q52" s="61"/>
      <c r="R52" s="61"/>
      <c r="S52" s="9"/>
      <c r="T52" s="61"/>
      <c r="U52" s="3"/>
      <c r="V52" s="3"/>
    </row>
    <row r="53" spans="1:24" ht="32.25" thickBot="1">
      <c r="B53" s="3"/>
      <c r="C53" s="121">
        <v>18</v>
      </c>
      <c r="D53" s="122" t="s">
        <v>165</v>
      </c>
      <c r="E53" s="133"/>
      <c r="F53" s="3"/>
      <c r="G53" s="3" t="e">
        <f>G55</f>
        <v>#REF!</v>
      </c>
      <c r="H53" s="132" t="s">
        <v>17</v>
      </c>
      <c r="I53" s="9"/>
      <c r="J53" s="80"/>
      <c r="K53" s="80"/>
      <c r="L53" s="3"/>
      <c r="M53" s="3"/>
      <c r="N53" s="3"/>
      <c r="O53" s="159"/>
      <c r="P53" s="62"/>
      <c r="Q53" s="62"/>
      <c r="R53" s="62"/>
      <c r="S53" s="62"/>
      <c r="T53" s="66"/>
      <c r="U53" s="3"/>
      <c r="V53" s="3"/>
    </row>
    <row r="54" spans="1:24" s="10" customFormat="1" ht="5.0999999999999996" customHeight="1">
      <c r="B54" s="3"/>
      <c r="C54" s="136"/>
      <c r="D54" s="137"/>
      <c r="E54" s="13"/>
      <c r="F54" s="3"/>
      <c r="G54" s="9"/>
      <c r="H54" s="9"/>
      <c r="I54" s="9"/>
      <c r="J54" s="80"/>
      <c r="K54" s="80"/>
      <c r="L54" s="3"/>
      <c r="M54" s="3"/>
      <c r="N54" s="3"/>
      <c r="O54" s="62"/>
      <c r="P54" s="62"/>
      <c r="Q54" s="62"/>
      <c r="R54" s="62"/>
      <c r="S54" s="62"/>
      <c r="T54" s="62"/>
      <c r="U54" s="3"/>
      <c r="V54" s="3"/>
    </row>
    <row r="55" spans="1:24" ht="18.75">
      <c r="A55" s="78"/>
      <c r="B55" s="3"/>
      <c r="C55" s="124">
        <v>18.100000000000001</v>
      </c>
      <c r="D55" s="125" t="s">
        <v>164</v>
      </c>
      <c r="E55" s="126"/>
      <c r="F55" s="3"/>
      <c r="G55" s="74" t="e">
        <f>S21*G56</f>
        <v>#REF!</v>
      </c>
      <c r="H55" s="104"/>
      <c r="I55" s="21"/>
      <c r="L55" s="3"/>
      <c r="M55" s="9"/>
      <c r="N55" s="94"/>
      <c r="O55" s="95"/>
      <c r="P55" s="9"/>
      <c r="Q55" s="93"/>
      <c r="R55" s="93"/>
      <c r="S55" s="3"/>
      <c r="T55" s="3"/>
      <c r="U55" s="3"/>
      <c r="V55" s="3"/>
    </row>
    <row r="56" spans="1:24" ht="18.75">
      <c r="A56" s="78"/>
      <c r="B56" s="3"/>
      <c r="C56" s="14"/>
      <c r="D56" s="83" t="s">
        <v>161</v>
      </c>
      <c r="E56" s="84">
        <v>100</v>
      </c>
      <c r="F56" s="3"/>
      <c r="G56" s="324">
        <f>H56</f>
        <v>100</v>
      </c>
      <c r="H56" s="321">
        <v>100</v>
      </c>
      <c r="I56" s="21"/>
      <c r="L56" s="3"/>
      <c r="M56" s="9"/>
      <c r="N56" s="60"/>
      <c r="O56" s="61"/>
      <c r="P56" s="9"/>
      <c r="Q56" s="93"/>
      <c r="R56" s="93"/>
      <c r="S56" s="3"/>
      <c r="T56" s="3"/>
      <c r="U56" s="3"/>
      <c r="V56" s="3"/>
    </row>
    <row r="57" spans="1:24" ht="19.5" thickBot="1">
      <c r="A57" s="78"/>
      <c r="B57" s="3"/>
      <c r="C57" s="44"/>
      <c r="D57" s="91" t="s">
        <v>162</v>
      </c>
      <c r="E57" s="92">
        <v>0</v>
      </c>
      <c r="F57" s="3"/>
      <c r="G57" s="324"/>
      <c r="H57" s="323"/>
      <c r="I57" s="21"/>
      <c r="L57" s="3"/>
      <c r="M57" s="9"/>
      <c r="N57" s="60"/>
      <c r="O57" s="61"/>
      <c r="P57" s="9"/>
      <c r="Q57" s="93"/>
      <c r="R57" s="93"/>
      <c r="S57" s="3"/>
      <c r="T57" s="3"/>
      <c r="U57" s="3"/>
      <c r="V57" s="3"/>
    </row>
    <row r="58" spans="1:24" ht="16.5" thickBot="1">
      <c r="B58" s="3"/>
      <c r="C58" s="47"/>
      <c r="D58" s="15"/>
      <c r="E58" s="47"/>
      <c r="F58" s="3"/>
      <c r="G58" s="9"/>
      <c r="H58" s="21"/>
      <c r="I58" s="21"/>
      <c r="J58" s="81"/>
      <c r="K58" s="81"/>
      <c r="L58" s="3"/>
      <c r="M58" s="3"/>
      <c r="N58" s="3"/>
      <c r="O58" s="9"/>
      <c r="P58" s="61"/>
      <c r="Q58" s="61"/>
      <c r="R58" s="61"/>
      <c r="S58" s="9"/>
      <c r="T58" s="61"/>
      <c r="U58" s="3"/>
      <c r="V58" s="3"/>
    </row>
    <row r="59" spans="1:24" ht="21">
      <c r="B59" s="3"/>
      <c r="C59" s="121">
        <v>19</v>
      </c>
      <c r="D59" s="122" t="s">
        <v>97</v>
      </c>
      <c r="E59" s="133"/>
      <c r="F59" s="3"/>
      <c r="G59" s="3" t="e">
        <f>G82</f>
        <v>#REF!</v>
      </c>
      <c r="H59" s="3"/>
      <c r="I59" s="9"/>
      <c r="J59" s="80"/>
      <c r="K59" s="80"/>
      <c r="L59" s="3"/>
      <c r="M59" s="3"/>
      <c r="N59" s="3"/>
      <c r="O59" s="62"/>
      <c r="P59" s="62"/>
      <c r="Q59" s="62"/>
      <c r="R59" s="62"/>
      <c r="S59" s="62"/>
      <c r="T59" s="66"/>
      <c r="U59" s="3"/>
      <c r="V59" s="3"/>
    </row>
    <row r="60" spans="1:24" s="10" customFormat="1" ht="15" customHeight="1">
      <c r="B60" s="3"/>
      <c r="C60" s="336" t="s">
        <v>215</v>
      </c>
      <c r="D60" s="337"/>
      <c r="E60" s="13"/>
      <c r="F60" s="3"/>
      <c r="G60" s="9"/>
      <c r="H60" s="9"/>
      <c r="I60" s="9"/>
      <c r="J60" s="80"/>
      <c r="K60" s="80"/>
      <c r="L60" s="3"/>
      <c r="M60" s="3"/>
      <c r="N60" s="3"/>
      <c r="O60" s="62"/>
      <c r="P60" s="62"/>
      <c r="Q60" s="62"/>
      <c r="R60" s="62"/>
      <c r="S60" s="62"/>
      <c r="T60" s="62"/>
      <c r="U60" s="3"/>
      <c r="V60" s="3"/>
    </row>
    <row r="61" spans="1:24" ht="48.75" hidden="1" outlineLevel="1">
      <c r="B61" s="3"/>
      <c r="C61" s="106"/>
      <c r="D61" s="107" t="s">
        <v>132</v>
      </c>
      <c r="E61" s="135" t="s">
        <v>151</v>
      </c>
      <c r="F61" s="3"/>
      <c r="G61" s="3"/>
      <c r="H61" s="3"/>
      <c r="I61" s="3"/>
      <c r="N61" s="71"/>
      <c r="O61" s="71"/>
      <c r="P61" s="71"/>
      <c r="Q61" s="71"/>
      <c r="R61" s="71"/>
      <c r="S61" s="71"/>
      <c r="T61" s="71"/>
    </row>
    <row r="62" spans="1:24" ht="148.5" hidden="1" outlineLevel="1">
      <c r="B62" s="3"/>
      <c r="C62" s="108" t="s">
        <v>121</v>
      </c>
      <c r="D62" s="171" t="s">
        <v>155</v>
      </c>
      <c r="E62" s="113">
        <v>1</v>
      </c>
      <c r="F62" s="3"/>
      <c r="G62" s="3">
        <v>1</v>
      </c>
      <c r="H62" s="3">
        <v>0</v>
      </c>
      <c r="I62" s="3"/>
      <c r="N62" s="71"/>
      <c r="O62" s="71"/>
      <c r="P62" s="71"/>
      <c r="Q62" s="71"/>
      <c r="R62" s="71"/>
      <c r="S62" s="71"/>
      <c r="T62" s="71"/>
    </row>
    <row r="63" spans="1:24" ht="297.95" hidden="1" customHeight="1" outlineLevel="1">
      <c r="B63" s="3"/>
      <c r="C63" s="108" t="s">
        <v>122</v>
      </c>
      <c r="D63" s="171" t="s">
        <v>154</v>
      </c>
      <c r="E63" s="113">
        <v>1</v>
      </c>
      <c r="F63" s="3"/>
      <c r="G63" s="3"/>
      <c r="H63" s="3"/>
      <c r="I63" s="3"/>
      <c r="N63" s="71"/>
      <c r="O63" s="71"/>
      <c r="P63" s="71"/>
      <c r="Q63" s="71"/>
      <c r="R63" s="71"/>
      <c r="S63" s="71"/>
      <c r="T63" s="71"/>
    </row>
    <row r="64" spans="1:24" ht="47.25" hidden="1" outlineLevel="1">
      <c r="B64" s="3"/>
      <c r="C64" s="108" t="s">
        <v>124</v>
      </c>
      <c r="D64" s="171" t="s">
        <v>123</v>
      </c>
      <c r="E64" s="113">
        <v>1</v>
      </c>
      <c r="F64" s="3"/>
      <c r="G64" s="3"/>
      <c r="H64" s="3"/>
      <c r="I64" s="3"/>
    </row>
    <row r="65" spans="2:22" ht="94.5" hidden="1" outlineLevel="1">
      <c r="B65" s="3"/>
      <c r="C65" s="108" t="s">
        <v>126</v>
      </c>
      <c r="D65" s="171" t="s">
        <v>125</v>
      </c>
      <c r="E65" s="113">
        <v>1</v>
      </c>
      <c r="F65" s="3"/>
      <c r="G65" s="3"/>
      <c r="H65" s="3"/>
      <c r="I65" s="3"/>
    </row>
    <row r="66" spans="2:22" ht="73.5" hidden="1" outlineLevel="1">
      <c r="B66" s="3"/>
      <c r="C66" s="108" t="s">
        <v>127</v>
      </c>
      <c r="D66" s="171" t="s">
        <v>128</v>
      </c>
      <c r="E66" s="113">
        <v>1</v>
      </c>
      <c r="F66" s="3"/>
      <c r="G66" s="3"/>
      <c r="H66" s="3"/>
      <c r="I66" s="3"/>
    </row>
    <row r="67" spans="2:22" ht="68.25" hidden="1" outlineLevel="1">
      <c r="B67" s="3"/>
      <c r="C67" s="108" t="s">
        <v>129</v>
      </c>
      <c r="D67" s="171" t="s">
        <v>130</v>
      </c>
      <c r="E67" s="113">
        <v>1</v>
      </c>
      <c r="F67" s="3"/>
      <c r="G67" s="3"/>
      <c r="H67" s="3"/>
      <c r="I67" s="3"/>
    </row>
    <row r="68" spans="2:22" ht="111.75" hidden="1" outlineLevel="1">
      <c r="B68" s="3"/>
      <c r="C68" s="108" t="s">
        <v>131</v>
      </c>
      <c r="D68" s="170" t="s">
        <v>156</v>
      </c>
      <c r="E68" s="113">
        <v>1</v>
      </c>
      <c r="F68" s="3"/>
      <c r="G68" s="3"/>
      <c r="H68" s="3"/>
      <c r="I68" s="3"/>
    </row>
    <row r="69" spans="2:22" ht="135.75" hidden="1" outlineLevel="1">
      <c r="B69" s="3"/>
      <c r="C69" s="108" t="s">
        <v>133</v>
      </c>
      <c r="D69" s="171" t="s">
        <v>134</v>
      </c>
      <c r="E69" s="113">
        <v>1</v>
      </c>
      <c r="F69" s="3"/>
      <c r="G69" s="3"/>
      <c r="H69" s="3"/>
      <c r="I69" s="3"/>
    </row>
    <row r="70" spans="2:22" hidden="1" outlineLevel="1">
      <c r="B70" s="3"/>
      <c r="C70" s="109"/>
      <c r="D70" s="9"/>
      <c r="E70" s="114"/>
      <c r="F70" s="3"/>
      <c r="G70" s="3">
        <f>SUM(E62:E69)</f>
        <v>8</v>
      </c>
      <c r="H70" s="3"/>
      <c r="I70" s="3"/>
    </row>
    <row r="71" spans="2:22" ht="31.5" hidden="1" outlineLevel="1">
      <c r="B71" s="3"/>
      <c r="C71" s="106"/>
      <c r="D71" s="107" t="s">
        <v>135</v>
      </c>
      <c r="E71" s="112" t="s">
        <v>151</v>
      </c>
      <c r="F71" s="3"/>
      <c r="G71" s="3"/>
      <c r="H71" s="3"/>
      <c r="I71" s="3"/>
    </row>
    <row r="72" spans="2:22" ht="63.75" hidden="1" outlineLevel="1">
      <c r="B72" s="3"/>
      <c r="C72" s="108" t="s">
        <v>136</v>
      </c>
      <c r="D72" s="170" t="s">
        <v>137</v>
      </c>
      <c r="E72" s="113">
        <v>1</v>
      </c>
      <c r="F72" s="3"/>
      <c r="G72" s="3"/>
      <c r="H72" s="3"/>
      <c r="I72" s="3"/>
    </row>
    <row r="73" spans="2:22" ht="130.5" hidden="1" outlineLevel="1">
      <c r="B73" s="3"/>
      <c r="C73" s="108" t="s">
        <v>138</v>
      </c>
      <c r="D73" s="171" t="s">
        <v>139</v>
      </c>
      <c r="E73" s="113">
        <v>1</v>
      </c>
      <c r="F73" s="3"/>
      <c r="G73" s="3"/>
      <c r="H73" s="3"/>
      <c r="I73" s="3"/>
    </row>
    <row r="74" spans="2:22" ht="110.25" hidden="1" outlineLevel="1">
      <c r="B74" s="3"/>
      <c r="C74" s="108" t="s">
        <v>140</v>
      </c>
      <c r="D74" s="170" t="s">
        <v>157</v>
      </c>
      <c r="E74" s="113">
        <v>1</v>
      </c>
      <c r="F74" s="3"/>
      <c r="G74" s="3"/>
      <c r="H74" s="3"/>
      <c r="I74" s="3"/>
    </row>
    <row r="75" spans="2:22" ht="78.75" hidden="1" outlineLevel="1">
      <c r="B75" s="3"/>
      <c r="C75" s="108" t="s">
        <v>141</v>
      </c>
      <c r="D75" s="170" t="s">
        <v>142</v>
      </c>
      <c r="E75" s="113">
        <v>1</v>
      </c>
      <c r="F75" s="3"/>
      <c r="G75" s="3"/>
      <c r="H75" s="3"/>
      <c r="I75" s="3"/>
    </row>
    <row r="76" spans="2:22" ht="94.5" hidden="1" outlineLevel="1">
      <c r="B76" s="3"/>
      <c r="C76" s="108" t="s">
        <v>143</v>
      </c>
      <c r="D76" s="170" t="s">
        <v>144</v>
      </c>
      <c r="E76" s="113">
        <v>1</v>
      </c>
      <c r="F76" s="3"/>
      <c r="G76" s="3"/>
      <c r="H76" s="3"/>
      <c r="I76" s="3"/>
    </row>
    <row r="77" spans="2:22" ht="68.25" hidden="1" outlineLevel="1">
      <c r="B77" s="3"/>
      <c r="C77" s="108" t="s">
        <v>129</v>
      </c>
      <c r="D77" s="170" t="s">
        <v>145</v>
      </c>
      <c r="E77" s="113">
        <v>1</v>
      </c>
      <c r="F77" s="3"/>
      <c r="G77" s="3"/>
      <c r="H77" s="3"/>
      <c r="I77" s="3"/>
    </row>
    <row r="78" spans="2:22" ht="144.94999999999999" hidden="1" customHeight="1" outlineLevel="1">
      <c r="B78" s="3"/>
      <c r="C78" s="108" t="s">
        <v>146</v>
      </c>
      <c r="D78" s="170" t="s">
        <v>158</v>
      </c>
      <c r="E78" s="113">
        <v>1</v>
      </c>
      <c r="F78" s="3"/>
      <c r="G78" s="3"/>
      <c r="H78" s="3"/>
      <c r="I78" s="3"/>
    </row>
    <row r="79" spans="2:22" collapsed="1">
      <c r="B79" s="3"/>
      <c r="C79" s="110"/>
      <c r="D79" s="111"/>
      <c r="E79" s="115"/>
      <c r="F79" s="7"/>
      <c r="G79" s="7">
        <f>SUM(E72:E78)</f>
        <v>7</v>
      </c>
      <c r="H79" s="7"/>
      <c r="I79" s="7"/>
      <c r="J79" s="82"/>
      <c r="K79" s="82"/>
      <c r="L79" s="7"/>
      <c r="M79" s="3"/>
      <c r="N79" s="3"/>
      <c r="O79" s="3"/>
      <c r="P79" s="3"/>
      <c r="Q79" s="3"/>
      <c r="R79" s="3"/>
      <c r="S79" s="3"/>
      <c r="T79" s="3"/>
      <c r="U79" s="3"/>
      <c r="V79" s="3"/>
    </row>
    <row r="80" spans="2:22" ht="21">
      <c r="B80" s="3"/>
      <c r="C80" s="110"/>
      <c r="D80" s="116" t="s">
        <v>153</v>
      </c>
      <c r="E80" s="117">
        <f>G70</f>
        <v>8</v>
      </c>
      <c r="F80" s="7"/>
      <c r="G80" s="7"/>
      <c r="H80" s="7"/>
      <c r="I80" s="7"/>
      <c r="J80" s="82"/>
      <c r="K80" s="82"/>
      <c r="L80" s="7"/>
      <c r="M80" s="3"/>
      <c r="N80" s="3"/>
      <c r="O80" s="3"/>
      <c r="P80" s="3"/>
      <c r="Q80" s="3"/>
      <c r="R80" s="3"/>
      <c r="S80" s="3"/>
      <c r="T80" s="3"/>
      <c r="U80" s="3"/>
      <c r="V80" s="3"/>
    </row>
    <row r="81" spans="1:24" ht="21.75" thickBot="1">
      <c r="B81" s="3"/>
      <c r="C81" s="110"/>
      <c r="D81" s="118" t="s">
        <v>152</v>
      </c>
      <c r="E81" s="117">
        <f>G79</f>
        <v>7</v>
      </c>
      <c r="F81" s="7"/>
      <c r="G81" s="7"/>
      <c r="H81" s="7"/>
      <c r="I81" s="7"/>
      <c r="J81" s="82"/>
      <c r="K81" s="82"/>
      <c r="L81" s="7"/>
      <c r="M81" s="3"/>
      <c r="N81" s="3"/>
      <c r="O81" s="3"/>
      <c r="P81" s="3"/>
      <c r="Q81" s="3"/>
      <c r="R81" s="3"/>
      <c r="S81" s="3"/>
      <c r="T81" s="3"/>
      <c r="U81" s="3"/>
      <c r="V81" s="3"/>
    </row>
    <row r="82" spans="1:24" ht="32.25" thickBot="1">
      <c r="B82" s="3"/>
      <c r="C82" s="124">
        <v>19.100000000000001</v>
      </c>
      <c r="D82" s="125" t="s">
        <v>98</v>
      </c>
      <c r="E82" s="126"/>
      <c r="F82" s="3"/>
      <c r="G82" s="9" t="e">
        <f>S22*G83</f>
        <v>#REF!</v>
      </c>
      <c r="H82" s="132" t="s">
        <v>17</v>
      </c>
      <c r="I82" s="9"/>
      <c r="J82" s="80"/>
      <c r="K82" s="80"/>
      <c r="L82" s="3"/>
      <c r="M82" s="3"/>
      <c r="N82" s="3"/>
      <c r="O82" s="62"/>
      <c r="P82" s="62"/>
      <c r="Q82" s="62"/>
      <c r="R82" s="62"/>
      <c r="S82" s="62"/>
      <c r="T82" s="62"/>
      <c r="U82" s="3"/>
      <c r="V82" s="3"/>
    </row>
    <row r="83" spans="1:24" ht="18.75">
      <c r="B83" s="3"/>
      <c r="C83" s="14"/>
      <c r="D83" s="83" t="s">
        <v>149</v>
      </c>
      <c r="E83" s="100">
        <v>100</v>
      </c>
      <c r="F83" s="3"/>
      <c r="G83" s="324">
        <f>H83</f>
        <v>100</v>
      </c>
      <c r="H83" s="321">
        <v>100</v>
      </c>
      <c r="I83" s="21"/>
      <c r="J83" s="81"/>
      <c r="K83" s="81"/>
      <c r="L83" s="3"/>
      <c r="M83" s="3"/>
      <c r="N83" s="3"/>
      <c r="O83" s="62"/>
      <c r="P83" s="62"/>
      <c r="Q83" s="62"/>
      <c r="R83" s="62"/>
      <c r="S83" s="62"/>
      <c r="T83" s="63"/>
      <c r="U83" s="3"/>
      <c r="V83" s="3"/>
      <c r="X83" s="17"/>
    </row>
    <row r="84" spans="1:24" ht="18.75">
      <c r="B84" s="3"/>
      <c r="C84" s="14"/>
      <c r="D84" s="83" t="s">
        <v>147</v>
      </c>
      <c r="E84" s="86">
        <v>75</v>
      </c>
      <c r="F84" s="3"/>
      <c r="G84" s="324"/>
      <c r="H84" s="322"/>
      <c r="I84" s="21"/>
      <c r="J84" s="81"/>
      <c r="K84" s="81"/>
      <c r="L84" s="3"/>
      <c r="M84" s="3"/>
      <c r="N84" s="3"/>
      <c r="O84" s="62"/>
      <c r="P84" s="62"/>
      <c r="Q84" s="62"/>
      <c r="R84" s="62"/>
      <c r="S84" s="62"/>
      <c r="T84" s="64"/>
      <c r="U84" s="3"/>
      <c r="V84" s="3"/>
      <c r="X84" s="17"/>
    </row>
    <row r="85" spans="1:24" ht="18.75">
      <c r="B85" s="3"/>
      <c r="C85" s="14"/>
      <c r="D85" s="85" t="s">
        <v>148</v>
      </c>
      <c r="E85" s="86">
        <v>25</v>
      </c>
      <c r="F85" s="3"/>
      <c r="G85" s="324"/>
      <c r="H85" s="322"/>
      <c r="I85" s="21"/>
      <c r="J85" s="81"/>
      <c r="K85" s="81"/>
      <c r="L85" s="3"/>
      <c r="M85" s="3"/>
      <c r="N85" s="3"/>
      <c r="O85" s="62"/>
      <c r="P85" s="62"/>
      <c r="Q85" s="62"/>
      <c r="R85" s="62"/>
      <c r="S85" s="62"/>
      <c r="T85" s="65"/>
      <c r="U85" s="3"/>
      <c r="V85" s="3"/>
      <c r="X85" s="17"/>
    </row>
    <row r="86" spans="1:24" ht="19.5" thickBot="1">
      <c r="B86" s="3"/>
      <c r="C86" s="44"/>
      <c r="D86" s="97" t="s">
        <v>150</v>
      </c>
      <c r="E86" s="92">
        <v>0</v>
      </c>
      <c r="F86" s="3"/>
      <c r="G86" s="324"/>
      <c r="H86" s="323"/>
      <c r="I86" s="21"/>
      <c r="J86" s="81"/>
      <c r="K86" s="81"/>
      <c r="L86" s="3"/>
      <c r="M86" s="3"/>
      <c r="N86" s="3"/>
      <c r="O86" s="62"/>
      <c r="P86" s="62"/>
      <c r="Q86" s="62"/>
      <c r="R86" s="62"/>
      <c r="S86" s="62"/>
      <c r="T86" s="64"/>
      <c r="U86" s="3"/>
      <c r="V86" s="3"/>
      <c r="X86" s="17"/>
    </row>
    <row r="87" spans="1:24" ht="16.5" thickBot="1">
      <c r="B87" s="3"/>
      <c r="C87" s="47"/>
      <c r="D87" s="15"/>
      <c r="E87" s="47"/>
      <c r="F87" s="3"/>
      <c r="G87" s="9"/>
      <c r="H87" s="21"/>
      <c r="I87" s="21"/>
      <c r="J87" s="81"/>
      <c r="K87" s="81"/>
      <c r="L87" s="3"/>
      <c r="M87" s="3"/>
      <c r="N87" s="67"/>
      <c r="O87" s="68"/>
      <c r="P87" s="69"/>
      <c r="Q87" s="70"/>
      <c r="R87" s="70"/>
      <c r="S87" s="68"/>
      <c r="T87" s="70"/>
      <c r="U87" s="3"/>
      <c r="V87" s="3"/>
    </row>
    <row r="88" spans="1:24" ht="32.25" thickBot="1">
      <c r="B88" s="3"/>
      <c r="C88" s="121">
        <v>20</v>
      </c>
      <c r="D88" s="122" t="s">
        <v>221</v>
      </c>
      <c r="E88" s="133"/>
      <c r="F88" s="3"/>
      <c r="G88" s="3" t="e">
        <f>G90</f>
        <v>#REF!</v>
      </c>
      <c r="H88" s="132" t="s">
        <v>17</v>
      </c>
      <c r="I88" s="9"/>
      <c r="J88" s="80"/>
      <c r="K88" s="80"/>
      <c r="L88" s="3"/>
      <c r="M88" s="3"/>
      <c r="N88" s="3"/>
      <c r="O88" s="159"/>
      <c r="P88" s="62"/>
      <c r="Q88" s="62"/>
      <c r="R88" s="62"/>
      <c r="S88" s="62"/>
      <c r="T88" s="66"/>
      <c r="U88" s="3"/>
      <c r="V88" s="3"/>
    </row>
    <row r="89" spans="1:24" s="10" customFormat="1" ht="5.0999999999999996" customHeight="1">
      <c r="B89" s="3"/>
      <c r="C89" s="162"/>
      <c r="D89" s="163"/>
      <c r="E89" s="13"/>
      <c r="F89" s="3"/>
      <c r="G89" s="9"/>
      <c r="H89" s="9"/>
      <c r="I89" s="9"/>
      <c r="J89" s="80"/>
      <c r="K89" s="80"/>
      <c r="L89" s="3"/>
      <c r="M89" s="3"/>
      <c r="N89" s="3"/>
      <c r="O89" s="62"/>
      <c r="P89" s="62"/>
      <c r="Q89" s="62"/>
      <c r="R89" s="62"/>
      <c r="S89" s="62"/>
      <c r="T89" s="62"/>
      <c r="U89" s="3"/>
      <c r="V89" s="3"/>
    </row>
    <row r="90" spans="1:24" ht="18.75">
      <c r="A90" s="78"/>
      <c r="B90" s="3"/>
      <c r="C90" s="124">
        <v>20.100000000000001</v>
      </c>
      <c r="D90" s="125"/>
      <c r="E90" s="126"/>
      <c r="F90" s="3"/>
      <c r="G90" s="74" t="e">
        <f>S23*G91</f>
        <v>#REF!</v>
      </c>
      <c r="H90" s="104"/>
      <c r="I90" s="21"/>
      <c r="L90" s="3"/>
      <c r="M90" s="9"/>
      <c r="N90" s="94"/>
      <c r="O90" s="165"/>
      <c r="P90" s="9"/>
      <c r="Q90" s="93"/>
      <c r="R90" s="93"/>
      <c r="S90" s="3"/>
      <c r="T90" s="3"/>
      <c r="U90" s="3"/>
      <c r="V90" s="3"/>
    </row>
    <row r="91" spans="1:24" ht="63">
      <c r="A91" s="78"/>
      <c r="B91" s="3"/>
      <c r="C91" s="14"/>
      <c r="D91" s="89" t="s">
        <v>222</v>
      </c>
      <c r="E91" s="84">
        <v>100</v>
      </c>
      <c r="F91" s="3"/>
      <c r="G91" s="330">
        <f>H91</f>
        <v>100</v>
      </c>
      <c r="H91" s="321">
        <v>100</v>
      </c>
      <c r="I91" s="21"/>
      <c r="L91" s="3"/>
      <c r="M91" s="9"/>
      <c r="N91" s="60"/>
      <c r="O91" s="61"/>
      <c r="P91" s="9"/>
      <c r="Q91" s="93"/>
      <c r="R91" s="93"/>
      <c r="S91" s="3"/>
      <c r="T91" s="3"/>
      <c r="U91" s="3"/>
      <c r="V91" s="3"/>
    </row>
    <row r="92" spans="1:24" ht="42.95" customHeight="1">
      <c r="A92" s="78"/>
      <c r="B92" s="3"/>
      <c r="C92" s="14"/>
      <c r="D92" s="89" t="s">
        <v>223</v>
      </c>
      <c r="E92" s="84">
        <v>70</v>
      </c>
      <c r="F92" s="3"/>
      <c r="G92" s="330"/>
      <c r="H92" s="322"/>
      <c r="I92" s="21"/>
      <c r="L92" s="3"/>
      <c r="M92" s="9"/>
      <c r="N92" s="60"/>
      <c r="O92" s="61"/>
      <c r="P92" s="9"/>
      <c r="Q92" s="93"/>
      <c r="R92" s="93"/>
      <c r="S92" s="3"/>
      <c r="T92" s="3"/>
      <c r="U92" s="3"/>
      <c r="V92" s="3"/>
    </row>
    <row r="93" spans="1:24" ht="33" thickBot="1">
      <c r="A93" s="78"/>
      <c r="B93" s="3"/>
      <c r="C93" s="44"/>
      <c r="D93" s="91" t="s">
        <v>224</v>
      </c>
      <c r="E93" s="92">
        <v>0</v>
      </c>
      <c r="F93" s="3"/>
      <c r="G93" s="330"/>
      <c r="H93" s="323"/>
      <c r="I93" s="21"/>
      <c r="L93" s="3"/>
      <c r="M93" s="9"/>
      <c r="N93" s="60"/>
      <c r="O93" s="61"/>
      <c r="P93" s="9"/>
      <c r="Q93" s="93"/>
      <c r="R93" s="93"/>
      <c r="S93" s="3"/>
      <c r="T93" s="3"/>
      <c r="U93" s="3"/>
      <c r="V93" s="3"/>
    </row>
    <row r="94" spans="1:24">
      <c r="B94" s="3"/>
      <c r="C94" s="47"/>
      <c r="D94" s="15"/>
      <c r="E94" s="47"/>
      <c r="F94" s="3"/>
      <c r="G94" s="9"/>
      <c r="H94" s="21"/>
      <c r="I94" s="21"/>
      <c r="J94" s="81"/>
      <c r="K94" s="81"/>
      <c r="L94" s="3"/>
      <c r="M94" s="3"/>
      <c r="N94" s="67"/>
      <c r="O94" s="67"/>
      <c r="P94" s="67"/>
      <c r="Q94" s="67"/>
      <c r="R94" s="67"/>
      <c r="S94" s="67"/>
      <c r="T94" s="67"/>
      <c r="U94" s="3"/>
      <c r="V94" s="3"/>
    </row>
    <row r="95" spans="1:24" ht="15" customHeight="1" thickBot="1">
      <c r="B95" s="3"/>
      <c r="C95" s="50"/>
      <c r="D95" s="47"/>
      <c r="E95" s="47"/>
      <c r="F95" s="3"/>
      <c r="G95" s="3"/>
      <c r="H95" s="3"/>
      <c r="I95" s="3"/>
      <c r="L95" s="3"/>
      <c r="M95" s="3"/>
      <c r="N95" s="67"/>
      <c r="O95" s="67"/>
      <c r="P95" s="67"/>
      <c r="Q95" s="67"/>
      <c r="R95" s="67"/>
      <c r="S95" s="67"/>
      <c r="T95" s="67"/>
      <c r="U95" s="3"/>
      <c r="V95" s="3"/>
    </row>
    <row r="96" spans="1:24" ht="32.25" thickBot="1">
      <c r="B96" s="3"/>
      <c r="C96" s="127"/>
      <c r="D96" s="128" t="s">
        <v>91</v>
      </c>
      <c r="E96" s="134" t="e">
        <f>(G7+G24+G39+G46+G53+G59+G88)/10</f>
        <v>#REF!</v>
      </c>
      <c r="F96" s="3"/>
      <c r="G96" s="3"/>
      <c r="H96" s="3"/>
      <c r="I96" s="3"/>
      <c r="L96" s="3"/>
      <c r="M96" s="3"/>
      <c r="N96" s="67"/>
      <c r="O96" s="67"/>
      <c r="P96" s="67"/>
      <c r="Q96" s="67"/>
      <c r="R96" s="67"/>
      <c r="S96" s="67"/>
      <c r="T96" s="67"/>
      <c r="U96" s="3"/>
      <c r="V96" s="3"/>
    </row>
    <row r="97" spans="2:22" ht="15.95" customHeight="1">
      <c r="B97" s="3"/>
      <c r="C97" s="3"/>
      <c r="D97" s="3"/>
      <c r="E97" s="3"/>
      <c r="F97" s="3"/>
      <c r="G97" s="3"/>
      <c r="H97" s="3"/>
      <c r="I97" s="3"/>
      <c r="L97" s="3"/>
      <c r="M97" s="3"/>
      <c r="N97" s="67"/>
      <c r="O97" s="67"/>
      <c r="P97" s="67"/>
      <c r="Q97" s="67"/>
      <c r="R97" s="67"/>
      <c r="S97" s="67"/>
      <c r="T97" s="75"/>
      <c r="U97" s="3"/>
      <c r="V97" s="3"/>
    </row>
    <row r="98" spans="2:22" ht="18.75">
      <c r="N98" s="71"/>
      <c r="O98" s="71"/>
      <c r="P98" s="71"/>
      <c r="Q98" s="71"/>
      <c r="R98" s="71"/>
      <c r="S98" s="71"/>
      <c r="T98" s="51"/>
    </row>
    <row r="99" spans="2:22" ht="18.75">
      <c r="N99" s="71"/>
      <c r="O99" s="71"/>
      <c r="P99" s="71"/>
      <c r="Q99" s="71"/>
      <c r="R99" s="71"/>
      <c r="S99" s="71"/>
      <c r="T99" s="72"/>
    </row>
    <row r="100" spans="2:22" ht="18.75">
      <c r="N100" s="71"/>
      <c r="O100" s="71"/>
      <c r="P100" s="71"/>
      <c r="Q100" s="71"/>
      <c r="R100" s="71"/>
      <c r="S100" s="71"/>
      <c r="T100" s="73"/>
    </row>
    <row r="101" spans="2:22" ht="18.75">
      <c r="N101" s="71"/>
      <c r="O101" s="71"/>
      <c r="P101" s="71"/>
      <c r="Q101" s="71"/>
      <c r="R101" s="71"/>
      <c r="S101" s="71"/>
      <c r="T101" s="51"/>
    </row>
  </sheetData>
  <dataConsolidate function="product"/>
  <mergeCells count="27">
    <mergeCell ref="G83:G86"/>
    <mergeCell ref="G16:G18"/>
    <mergeCell ref="G56:G57"/>
    <mergeCell ref="H56:H57"/>
    <mergeCell ref="O5:P5"/>
    <mergeCell ref="H42:H44"/>
    <mergeCell ref="H49:H51"/>
    <mergeCell ref="G20:G22"/>
    <mergeCell ref="G27:G31"/>
    <mergeCell ref="G34:G37"/>
    <mergeCell ref="G42:G44"/>
    <mergeCell ref="G91:G93"/>
    <mergeCell ref="H91:H93"/>
    <mergeCell ref="H83:H86"/>
    <mergeCell ref="D3:E3"/>
    <mergeCell ref="O3:T3"/>
    <mergeCell ref="H10:H14"/>
    <mergeCell ref="H16:H18"/>
    <mergeCell ref="H20:H22"/>
    <mergeCell ref="H27:H31"/>
    <mergeCell ref="H34:H37"/>
    <mergeCell ref="C6:D6"/>
    <mergeCell ref="C8:D8"/>
    <mergeCell ref="C25:D25"/>
    <mergeCell ref="C60:D60"/>
    <mergeCell ref="G10:G14"/>
    <mergeCell ref="G49:G51"/>
  </mergeCells>
  <phoneticPr fontId="5" type="noConversion"/>
  <conditionalFormatting sqref="Q7">
    <cfRule type="containsText" dxfId="9" priority="1" operator="containsText" text="outstanding">
      <formula>NOT(ISERROR(SEARCH("outstanding",Q7)))</formula>
    </cfRule>
    <cfRule type="containsText" dxfId="8" priority="2" operator="containsText" text="excellent">
      <formula>NOT(ISERROR(SEARCH("excellent",Q7)))</formula>
    </cfRule>
    <cfRule type="containsText" dxfId="7" priority="3" operator="containsText" text="good">
      <formula>NOT(ISERROR(SEARCH("good",Q7)))</formula>
    </cfRule>
    <cfRule type="containsText" dxfId="6" priority="4" operator="containsText" text="fair">
      <formula>NOT(ISERROR(SEARCH("fair",Q7)))</formula>
    </cfRule>
    <cfRule type="containsText" dxfId="5" priority="5" operator="containsText" text="poor">
      <formula>NOT(ISERROR(SEARCH("poor",Q7)))</formula>
    </cfRule>
  </conditionalFormatting>
  <dataValidations disablePrompts="1" count="12">
    <dataValidation type="list" allowBlank="1" showInputMessage="1" showErrorMessage="1" sqref="T39 T53 T46 T59 T88">
      <formula1>$T$97:$T$101</formula1>
    </dataValidation>
    <dataValidation type="list" allowBlank="1" showInputMessage="1" showErrorMessage="1" sqref="E62:E69 E72:E78">
      <formula1>$G$62:$H$62</formula1>
    </dataValidation>
    <dataValidation type="list" allowBlank="1" showInputMessage="1" showErrorMessage="1" sqref="H10:H14">
      <formula1>$E$10:$E$14</formula1>
    </dataValidation>
    <dataValidation type="list" allowBlank="1" showInputMessage="1" showErrorMessage="1" sqref="H16:H18">
      <formula1>$E$16:$E$18</formula1>
    </dataValidation>
    <dataValidation type="list" allowBlank="1" showInputMessage="1" showErrorMessage="1" sqref="H20:H22">
      <formula1>$E$20:$E$22</formula1>
    </dataValidation>
    <dataValidation type="list" allowBlank="1" showInputMessage="1" showErrorMessage="1" sqref="H27:H31">
      <formula1>$E$27:$E$31</formula1>
    </dataValidation>
    <dataValidation type="list" allowBlank="1" showInputMessage="1" showErrorMessage="1" sqref="H34:H37">
      <formula1>$E$34:$E$37</formula1>
    </dataValidation>
    <dataValidation type="list" allowBlank="1" showInputMessage="1" showErrorMessage="1" sqref="H42:H44">
      <formula1>$E$42:$E$44</formula1>
    </dataValidation>
    <dataValidation type="list" allowBlank="1" showInputMessage="1" showErrorMessage="1" sqref="H49:H51">
      <formula1>$E$49:$E$51</formula1>
    </dataValidation>
    <dataValidation type="list" allowBlank="1" showInputMessage="1" showErrorMessage="1" sqref="H56:H57">
      <formula1>$E$56:$E$57</formula1>
    </dataValidation>
    <dataValidation type="list" allowBlank="1" showInputMessage="1" showErrorMessage="1" sqref="H83:H86">
      <formula1>$E$83:$E$86</formula1>
    </dataValidation>
    <dataValidation type="list" allowBlank="1" showInputMessage="1" showErrorMessage="1" sqref="H91:H93">
      <formula1>$E$91:$E$93</formula1>
    </dataValidation>
  </dataValidations>
  <pageMargins left="0.7" right="0.7" top="0.75" bottom="0.75" header="0.3" footer="0.3"/>
  <pageSetup paperSize="9" scale="55" orientation="portrait" horizontalDpi="4294967292" verticalDpi="4294967292"/>
  <rowBreaks count="1" manualBreakCount="1">
    <brk id="44" max="16383" man="1"/>
  </rowBreaks>
  <colBreaks count="2" manualBreakCount="2">
    <brk id="10" max="1048575" man="1"/>
    <brk id="23" max="1048575" man="1"/>
  </colBreaks>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V105"/>
  <sheetViews>
    <sheetView workbookViewId="0"/>
  </sheetViews>
  <sheetFormatPr defaultColWidth="10.875" defaultRowHeight="15.75"/>
  <cols>
    <col min="1" max="1" width="2.125" style="78" customWidth="1"/>
    <col min="2" max="2" width="4.625" style="1" customWidth="1"/>
    <col min="3" max="3" width="6.375" style="1" customWidth="1"/>
    <col min="4" max="4" width="92.375" style="1" customWidth="1"/>
    <col min="5" max="5" width="10" style="1" customWidth="1"/>
    <col min="6" max="6" width="5.5" style="1" customWidth="1"/>
    <col min="7" max="7" width="14.125" style="1" customWidth="1"/>
    <col min="8" max="8" width="11.625" style="1" customWidth="1"/>
    <col min="9" max="9" width="3.5" style="78" customWidth="1"/>
    <col min="10" max="10" width="3.875" style="78" customWidth="1"/>
    <col min="11" max="11" width="10.875" style="1" customWidth="1"/>
    <col min="12" max="12" width="5.5" style="1" customWidth="1"/>
    <col min="13" max="13" width="12.375" style="1" customWidth="1"/>
    <col min="14" max="14" width="31.375" style="1" customWidth="1"/>
    <col min="15" max="15" width="22" style="1" customWidth="1"/>
    <col min="16" max="16" width="2" style="1" customWidth="1"/>
    <col min="17" max="17" width="1.125" style="1" customWidth="1"/>
    <col min="18" max="18" width="22.625" style="1" customWidth="1"/>
    <col min="19" max="19" width="20.875" style="1" customWidth="1"/>
    <col min="20" max="20" width="1.625" style="1" customWidth="1"/>
    <col min="21" max="16384" width="10.875" style="1"/>
  </cols>
  <sheetData>
    <row r="1" spans="1:22" s="78" customFormat="1" ht="8.1" customHeight="1"/>
    <row r="2" spans="1:22" ht="21.95" customHeight="1">
      <c r="B2" s="3"/>
      <c r="C2" s="3"/>
      <c r="D2" s="3"/>
      <c r="E2" s="3"/>
      <c r="F2" s="3"/>
      <c r="G2" s="3"/>
      <c r="H2" s="3"/>
      <c r="K2" s="3"/>
      <c r="L2" s="3"/>
      <c r="M2" s="3"/>
      <c r="N2" s="3"/>
      <c r="O2" s="3"/>
      <c r="P2" s="3"/>
      <c r="Q2" s="3"/>
      <c r="R2" s="3"/>
      <c r="S2" s="3"/>
      <c r="T2" s="3"/>
    </row>
    <row r="3" spans="1:22" ht="33" customHeight="1">
      <c r="B3" s="3"/>
      <c r="C3" s="3"/>
      <c r="D3" s="340" t="s">
        <v>11</v>
      </c>
      <c r="E3" s="340"/>
      <c r="F3" s="3"/>
      <c r="G3" s="3"/>
      <c r="H3" s="3"/>
      <c r="K3" s="3"/>
      <c r="L3" s="3"/>
      <c r="M3" s="318" t="s">
        <v>11</v>
      </c>
      <c r="N3" s="318"/>
      <c r="O3" s="318"/>
      <c r="P3" s="318"/>
      <c r="Q3" s="318"/>
      <c r="R3" s="318"/>
      <c r="S3" s="3"/>
      <c r="T3" s="3"/>
    </row>
    <row r="4" spans="1:22" ht="16.5" thickBot="1">
      <c r="B4" s="3"/>
      <c r="C4" s="3"/>
      <c r="D4" s="3"/>
      <c r="E4" s="3"/>
      <c r="F4" s="3"/>
      <c r="G4" s="3"/>
      <c r="H4" s="3"/>
      <c r="K4" s="3"/>
      <c r="L4" s="3"/>
      <c r="M4" s="3"/>
      <c r="N4" s="3"/>
      <c r="O4" s="3"/>
      <c r="P4" s="3"/>
      <c r="Q4" s="3"/>
      <c r="R4" s="3"/>
      <c r="S4" s="3"/>
      <c r="T4" s="3"/>
    </row>
    <row r="5" spans="1:22" ht="32.25" thickBot="1">
      <c r="B5" s="3"/>
      <c r="C5" s="131"/>
      <c r="D5" s="119" t="s">
        <v>83</v>
      </c>
      <c r="E5" s="120" t="s">
        <v>15</v>
      </c>
      <c r="F5" s="4"/>
      <c r="G5" s="5" t="s">
        <v>16</v>
      </c>
      <c r="H5" s="3"/>
      <c r="I5" s="79"/>
      <c r="K5" s="3"/>
      <c r="L5" s="3"/>
      <c r="M5" s="338" t="s">
        <v>113</v>
      </c>
      <c r="N5" s="339"/>
      <c r="O5" s="130"/>
      <c r="P5" s="175" t="e">
        <f>E99</f>
        <v>#REF!</v>
      </c>
      <c r="Q5" s="6" t="e">
        <f>10-P5</f>
        <v>#REF!</v>
      </c>
      <c r="R5" s="7"/>
      <c r="S5" s="3"/>
      <c r="T5" s="3"/>
    </row>
    <row r="6" spans="1:22" s="10" customFormat="1" ht="15" customHeight="1" thickBot="1">
      <c r="A6" s="78"/>
      <c r="B6" s="3"/>
      <c r="C6" s="341" t="s">
        <v>0</v>
      </c>
      <c r="D6" s="341"/>
      <c r="E6" s="3"/>
      <c r="F6" s="3"/>
      <c r="G6" s="3"/>
      <c r="H6" s="9"/>
      <c r="I6" s="80"/>
      <c r="J6" s="78"/>
      <c r="K6" s="3"/>
      <c r="L6" s="3"/>
      <c r="M6" s="7"/>
      <c r="N6" s="7"/>
      <c r="O6" s="7"/>
      <c r="P6" s="7"/>
      <c r="Q6" s="7"/>
      <c r="R6" s="7"/>
      <c r="S6" s="3"/>
      <c r="T6" s="3"/>
    </row>
    <row r="7" spans="1:22" ht="32.25" thickBot="1">
      <c r="B7" s="3"/>
      <c r="C7" s="121">
        <v>21</v>
      </c>
      <c r="D7" s="122" t="s">
        <v>18</v>
      </c>
      <c r="E7" s="133"/>
      <c r="F7" s="3"/>
      <c r="G7" s="173" t="e">
        <f>(G9+G15+G21+G27)/4</f>
        <v>#REF!</v>
      </c>
      <c r="H7" s="132" t="s">
        <v>17</v>
      </c>
      <c r="I7" s="80"/>
      <c r="K7" s="3"/>
      <c r="L7" s="3"/>
      <c r="M7" s="7"/>
      <c r="N7" s="7"/>
      <c r="O7" s="138" t="e">
        <f>IF(AND($E$99&gt;=0,$E$99&lt;=2),"POOR",IF(AND($E$99&gt;2,$E$99&lt;=4),"FAIR",IF(AND($E$99&gt;4,$E$99&lt;=6),"GOOD",IF(AND($E$99&gt;6,$E$99&lt;=8),"EXCELLENT",IF(AND($E$99&gt;8,$E$99&lt;=10),"OUTSTANDING")))))</f>
        <v>#REF!</v>
      </c>
      <c r="P7" s="7"/>
      <c r="Q7" s="7"/>
      <c r="R7" s="3"/>
      <c r="S7" s="3"/>
      <c r="T7" s="3"/>
    </row>
    <row r="8" spans="1:22" s="10" customFormat="1" ht="5.0999999999999996" customHeight="1">
      <c r="A8" s="78"/>
      <c r="B8" s="3"/>
      <c r="C8" s="11"/>
      <c r="D8" s="12"/>
      <c r="E8" s="13"/>
      <c r="F8" s="3"/>
      <c r="G8" s="9"/>
      <c r="H8" s="9"/>
      <c r="I8" s="80"/>
      <c r="J8" s="78"/>
      <c r="K8" s="3"/>
      <c r="L8" s="3"/>
      <c r="M8" s="7"/>
      <c r="N8" s="7"/>
      <c r="O8" s="7"/>
      <c r="P8" s="7"/>
      <c r="Q8" s="7"/>
      <c r="R8" s="7"/>
      <c r="S8" s="3"/>
      <c r="T8" s="3"/>
    </row>
    <row r="9" spans="1:22">
      <c r="B9" s="3"/>
      <c r="C9" s="124">
        <v>21.1</v>
      </c>
      <c r="D9" s="125" t="s">
        <v>20</v>
      </c>
      <c r="E9" s="126"/>
      <c r="F9" s="3"/>
      <c r="G9" s="9" t="e">
        <f>Q22*G10</f>
        <v>#REF!</v>
      </c>
      <c r="H9" s="9"/>
      <c r="I9" s="80"/>
      <c r="K9" s="3"/>
      <c r="L9" s="3"/>
      <c r="M9" s="7"/>
      <c r="N9" s="7"/>
      <c r="O9" s="7"/>
      <c r="P9" s="7"/>
      <c r="Q9" s="7"/>
      <c r="R9" s="7"/>
      <c r="S9" s="3"/>
      <c r="T9" s="3"/>
    </row>
    <row r="10" spans="1:22" ht="18.75">
      <c r="B10" s="3"/>
      <c r="C10" s="14"/>
      <c r="D10" s="15" t="s">
        <v>21</v>
      </c>
      <c r="E10" s="13">
        <v>100</v>
      </c>
      <c r="F10" s="3"/>
      <c r="G10" s="324">
        <f>H10</f>
        <v>100</v>
      </c>
      <c r="H10" s="321">
        <v>100</v>
      </c>
      <c r="I10" s="81"/>
      <c r="K10" s="3"/>
      <c r="L10" s="3"/>
      <c r="M10" s="7"/>
      <c r="N10" s="7"/>
      <c r="O10" s="7"/>
      <c r="P10" s="7"/>
      <c r="Q10" s="7"/>
      <c r="R10" s="16"/>
      <c r="S10" s="3"/>
      <c r="T10" s="3"/>
      <c r="V10" s="17"/>
    </row>
    <row r="11" spans="1:22" ht="18.75">
      <c r="B11" s="3"/>
      <c r="C11" s="14"/>
      <c r="D11" s="15" t="s">
        <v>22</v>
      </c>
      <c r="E11" s="13">
        <v>75</v>
      </c>
      <c r="F11" s="3"/>
      <c r="G11" s="324"/>
      <c r="H11" s="322"/>
      <c r="I11" s="81"/>
      <c r="K11" s="3"/>
      <c r="L11" s="3"/>
      <c r="M11" s="7"/>
      <c r="N11" s="7"/>
      <c r="O11" s="7"/>
      <c r="P11" s="7"/>
      <c r="Q11" s="7"/>
      <c r="R11" s="18"/>
      <c r="S11" s="3"/>
      <c r="T11" s="3"/>
      <c r="V11" s="17"/>
    </row>
    <row r="12" spans="1:22" ht="18.75">
      <c r="B12" s="3"/>
      <c r="C12" s="14"/>
      <c r="D12" s="15" t="s">
        <v>23</v>
      </c>
      <c r="E12" s="13">
        <v>50</v>
      </c>
      <c r="F12" s="3"/>
      <c r="G12" s="324"/>
      <c r="H12" s="322"/>
      <c r="I12" s="81"/>
      <c r="K12" s="3"/>
      <c r="L12" s="3"/>
      <c r="M12" s="7"/>
      <c r="N12" s="7"/>
      <c r="O12" s="7"/>
      <c r="P12" s="7"/>
      <c r="Q12" s="7"/>
      <c r="R12" s="19"/>
      <c r="S12" s="3"/>
      <c r="T12" s="3"/>
      <c r="V12" s="17"/>
    </row>
    <row r="13" spans="1:22" ht="18.75">
      <c r="B13" s="3"/>
      <c r="C13" s="14"/>
      <c r="D13" s="15" t="s">
        <v>24</v>
      </c>
      <c r="E13" s="13">
        <v>25</v>
      </c>
      <c r="F13" s="3"/>
      <c r="G13" s="324"/>
      <c r="H13" s="322"/>
      <c r="I13" s="81"/>
      <c r="K13" s="3"/>
      <c r="L13" s="3"/>
      <c r="M13" s="7"/>
      <c r="N13" s="7"/>
      <c r="O13" s="7"/>
      <c r="P13" s="7"/>
      <c r="Q13" s="7"/>
      <c r="R13" s="20"/>
      <c r="S13" s="3"/>
      <c r="T13" s="3"/>
      <c r="V13" s="17"/>
    </row>
    <row r="14" spans="1:22" ht="18.75">
      <c r="B14" s="3"/>
      <c r="C14" s="14"/>
      <c r="D14" s="15" t="s">
        <v>25</v>
      </c>
      <c r="E14" s="13">
        <v>0</v>
      </c>
      <c r="F14" s="3"/>
      <c r="G14" s="324"/>
      <c r="H14" s="323"/>
      <c r="I14" s="81"/>
      <c r="K14" s="3"/>
      <c r="L14" s="3"/>
      <c r="M14" s="7"/>
      <c r="N14" s="7"/>
      <c r="O14" s="7"/>
      <c r="P14" s="7"/>
      <c r="Q14" s="7"/>
      <c r="R14" s="18"/>
      <c r="S14" s="3"/>
      <c r="T14" s="3"/>
      <c r="V14" s="17"/>
    </row>
    <row r="15" spans="1:22">
      <c r="B15" s="3"/>
      <c r="C15" s="124">
        <v>21.2</v>
      </c>
      <c r="D15" s="125" t="s">
        <v>26</v>
      </c>
      <c r="E15" s="126"/>
      <c r="F15" s="3"/>
      <c r="G15" s="9" t="e">
        <f>Q22*G16</f>
        <v>#REF!</v>
      </c>
      <c r="H15" s="102"/>
      <c r="I15" s="81"/>
      <c r="K15" s="3"/>
      <c r="L15" s="3"/>
      <c r="M15" s="7"/>
      <c r="N15" s="7"/>
      <c r="O15" s="7"/>
      <c r="P15" s="7"/>
      <c r="Q15" s="7"/>
      <c r="R15" s="7"/>
      <c r="S15" s="3"/>
      <c r="T15" s="3"/>
    </row>
    <row r="16" spans="1:22">
      <c r="B16" s="3"/>
      <c r="C16" s="14"/>
      <c r="D16" s="15" t="s">
        <v>27</v>
      </c>
      <c r="E16" s="13">
        <v>100</v>
      </c>
      <c r="F16" s="3"/>
      <c r="G16" s="324">
        <f>H16</f>
        <v>100</v>
      </c>
      <c r="H16" s="321">
        <v>100</v>
      </c>
      <c r="I16" s="81"/>
      <c r="K16" s="3"/>
      <c r="L16" s="3"/>
      <c r="M16" s="7"/>
      <c r="N16" s="7"/>
      <c r="O16" s="7"/>
      <c r="P16" s="7"/>
      <c r="Q16" s="7"/>
      <c r="R16" s="7"/>
      <c r="S16" s="3"/>
      <c r="T16" s="3"/>
    </row>
    <row r="17" spans="2:20">
      <c r="B17" s="3"/>
      <c r="C17" s="14"/>
      <c r="D17" s="15" t="s">
        <v>28</v>
      </c>
      <c r="E17" s="13">
        <v>75</v>
      </c>
      <c r="F17" s="3"/>
      <c r="G17" s="324"/>
      <c r="H17" s="322"/>
      <c r="I17" s="81"/>
      <c r="K17" s="3"/>
      <c r="L17" s="3"/>
      <c r="M17" s="7"/>
      <c r="N17" s="7"/>
      <c r="O17" s="7"/>
      <c r="P17" s="7"/>
      <c r="Q17" s="7"/>
      <c r="R17" s="7"/>
      <c r="S17" s="3"/>
      <c r="T17" s="3"/>
    </row>
    <row r="18" spans="2:20" ht="23.25">
      <c r="B18" s="3"/>
      <c r="C18" s="14"/>
      <c r="D18" s="15" t="s">
        <v>22</v>
      </c>
      <c r="E18" s="13">
        <v>50</v>
      </c>
      <c r="F18" s="3"/>
      <c r="G18" s="324"/>
      <c r="H18" s="322"/>
      <c r="I18" s="81"/>
      <c r="K18" s="3"/>
      <c r="L18" s="3"/>
      <c r="M18" s="7"/>
      <c r="N18" s="22"/>
      <c r="O18" s="7"/>
      <c r="P18" s="7"/>
      <c r="Q18" s="7"/>
      <c r="R18" s="7"/>
      <c r="S18" s="3"/>
      <c r="T18" s="3"/>
    </row>
    <row r="19" spans="2:20">
      <c r="B19" s="3"/>
      <c r="C19" s="14"/>
      <c r="D19" s="15" t="s">
        <v>29</v>
      </c>
      <c r="E19" s="13">
        <v>25</v>
      </c>
      <c r="F19" s="3"/>
      <c r="G19" s="324"/>
      <c r="H19" s="322"/>
      <c r="I19" s="81"/>
      <c r="K19" s="3"/>
      <c r="L19" s="3"/>
      <c r="M19" s="3"/>
      <c r="N19" s="3"/>
      <c r="O19" s="3"/>
      <c r="P19" s="3"/>
      <c r="Q19" s="3"/>
      <c r="R19" s="3"/>
      <c r="S19" s="3"/>
      <c r="T19" s="3"/>
    </row>
    <row r="20" spans="2:20">
      <c r="B20" s="3"/>
      <c r="C20" s="14"/>
      <c r="D20" s="23" t="s">
        <v>30</v>
      </c>
      <c r="E20" s="24">
        <v>0</v>
      </c>
      <c r="F20" s="3"/>
      <c r="G20" s="324"/>
      <c r="H20" s="323"/>
      <c r="I20" s="81"/>
      <c r="K20" s="3"/>
      <c r="L20" s="3"/>
      <c r="M20" s="3"/>
      <c r="N20" s="3"/>
      <c r="O20" s="3"/>
      <c r="P20" s="3"/>
      <c r="Q20" s="3"/>
      <c r="R20" s="3"/>
      <c r="S20" s="3"/>
      <c r="T20" s="3"/>
    </row>
    <row r="21" spans="2:20" ht="31.5">
      <c r="B21" s="3"/>
      <c r="C21" s="124">
        <v>21.3</v>
      </c>
      <c r="D21" s="125" t="s">
        <v>34</v>
      </c>
      <c r="E21" s="126"/>
      <c r="F21" s="3"/>
      <c r="G21" s="9" t="e">
        <f>Q22*G22</f>
        <v>#REF!</v>
      </c>
      <c r="H21" s="102"/>
      <c r="I21" s="81"/>
      <c r="K21" s="3"/>
      <c r="L21" s="3"/>
      <c r="M21" s="25" t="s">
        <v>31</v>
      </c>
      <c r="N21" s="26"/>
      <c r="O21" s="27" t="s">
        <v>32</v>
      </c>
      <c r="P21" s="27"/>
      <c r="Q21" s="28"/>
      <c r="R21" s="29" t="s">
        <v>33</v>
      </c>
      <c r="S21" s="3"/>
      <c r="T21" s="3"/>
    </row>
    <row r="22" spans="2:20">
      <c r="B22" s="3"/>
      <c r="C22" s="14"/>
      <c r="D22" s="15" t="s">
        <v>35</v>
      </c>
      <c r="E22" s="13">
        <v>100</v>
      </c>
      <c r="F22" s="3"/>
      <c r="G22" s="324">
        <f>H22</f>
        <v>100</v>
      </c>
      <c r="H22" s="321">
        <v>100</v>
      </c>
      <c r="I22" s="81"/>
      <c r="K22" s="3"/>
      <c r="L22" s="3"/>
      <c r="M22" s="30">
        <v>21</v>
      </c>
      <c r="N22" s="31" t="s">
        <v>18</v>
      </c>
      <c r="O22" s="32" t="e">
        <f>Q22*100</f>
        <v>#REF!</v>
      </c>
      <c r="P22" s="32"/>
      <c r="Q22" s="33" t="e">
        <f>#REF!</f>
        <v>#REF!</v>
      </c>
      <c r="R22" s="34" t="e">
        <f>G7</f>
        <v>#REF!</v>
      </c>
      <c r="S22" s="3"/>
      <c r="T22" s="3"/>
    </row>
    <row r="23" spans="2:20">
      <c r="B23" s="3"/>
      <c r="C23" s="14"/>
      <c r="D23" s="15" t="s">
        <v>37</v>
      </c>
      <c r="E23" s="13">
        <v>75</v>
      </c>
      <c r="F23" s="3"/>
      <c r="G23" s="324"/>
      <c r="H23" s="322"/>
      <c r="I23" s="81"/>
      <c r="K23" s="3"/>
      <c r="L23" s="3"/>
      <c r="M23" s="35">
        <v>22</v>
      </c>
      <c r="N23" s="36" t="s">
        <v>36</v>
      </c>
      <c r="O23" s="32" t="e">
        <f>Q23*100</f>
        <v>#REF!</v>
      </c>
      <c r="P23" s="32"/>
      <c r="Q23" s="37" t="e">
        <f>#REF!</f>
        <v>#REF!</v>
      </c>
      <c r="R23" s="38" t="e">
        <f>G33</f>
        <v>#REF!</v>
      </c>
      <c r="S23" s="3"/>
      <c r="T23" s="3"/>
    </row>
    <row r="24" spans="2:20" ht="16.5" thickBot="1">
      <c r="B24" s="3"/>
      <c r="C24" s="14"/>
      <c r="D24" s="15" t="s">
        <v>39</v>
      </c>
      <c r="E24" s="13">
        <v>50</v>
      </c>
      <c r="F24" s="3"/>
      <c r="G24" s="324"/>
      <c r="H24" s="322"/>
      <c r="I24" s="81"/>
      <c r="K24" s="3"/>
      <c r="L24" s="3"/>
      <c r="M24" s="35">
        <v>23</v>
      </c>
      <c r="N24" s="36" t="s">
        <v>38</v>
      </c>
      <c r="O24" s="32" t="e">
        <f>Q24*100</f>
        <v>#REF!</v>
      </c>
      <c r="P24" s="32"/>
      <c r="Q24" s="37" t="e">
        <f>#REF!</f>
        <v>#REF!</v>
      </c>
      <c r="R24" s="39" t="e">
        <f>G90</f>
        <v>#REF!</v>
      </c>
      <c r="S24" s="3"/>
      <c r="T24" s="3"/>
    </row>
    <row r="25" spans="2:20" ht="21.75" thickBot="1">
      <c r="B25" s="3"/>
      <c r="C25" s="14"/>
      <c r="D25" s="15" t="s">
        <v>41</v>
      </c>
      <c r="E25" s="13">
        <v>25</v>
      </c>
      <c r="F25" s="3"/>
      <c r="G25" s="324"/>
      <c r="H25" s="322"/>
      <c r="I25" s="81"/>
      <c r="K25" s="3"/>
      <c r="L25" s="3"/>
      <c r="M25" s="40"/>
      <c r="N25" s="41" t="s">
        <v>40</v>
      </c>
      <c r="O25" s="42" t="e">
        <f>O22+O23+O24</f>
        <v>#REF!</v>
      </c>
      <c r="P25" s="42"/>
      <c r="Q25" s="33"/>
      <c r="R25" s="43" t="e">
        <f>SUM(R22:R24)</f>
        <v>#REF!</v>
      </c>
      <c r="S25" s="3"/>
      <c r="T25" s="3"/>
    </row>
    <row r="26" spans="2:20">
      <c r="B26" s="3"/>
      <c r="C26" s="14"/>
      <c r="D26" s="15" t="s">
        <v>42</v>
      </c>
      <c r="E26" s="13">
        <v>0</v>
      </c>
      <c r="F26" s="3"/>
      <c r="G26" s="324"/>
      <c r="H26" s="323"/>
      <c r="I26" s="81"/>
      <c r="K26" s="3"/>
      <c r="L26" s="3"/>
      <c r="M26" s="3"/>
      <c r="N26" s="3"/>
      <c r="O26" s="3"/>
      <c r="P26" s="3"/>
      <c r="Q26" s="3"/>
      <c r="R26" s="3"/>
      <c r="S26" s="3"/>
      <c r="T26" s="3"/>
    </row>
    <row r="27" spans="2:20">
      <c r="B27" s="3"/>
      <c r="C27" s="124">
        <v>21.4</v>
      </c>
      <c r="D27" s="125" t="s">
        <v>43</v>
      </c>
      <c r="E27" s="126"/>
      <c r="F27" s="3"/>
      <c r="G27" s="9" t="e">
        <f>Q22*G28</f>
        <v>#REF!</v>
      </c>
      <c r="H27" s="102"/>
      <c r="I27" s="81"/>
      <c r="K27" s="3"/>
      <c r="L27" s="3"/>
      <c r="M27" s="3"/>
      <c r="N27" s="3"/>
      <c r="O27" s="3"/>
      <c r="P27" s="3"/>
      <c r="Q27" s="3"/>
      <c r="R27" s="3"/>
      <c r="S27" s="3"/>
      <c r="T27" s="3"/>
    </row>
    <row r="28" spans="2:20">
      <c r="B28" s="3"/>
      <c r="C28" s="14"/>
      <c r="D28" s="15" t="s">
        <v>44</v>
      </c>
      <c r="E28" s="160">
        <v>100</v>
      </c>
      <c r="F28" s="3"/>
      <c r="G28" s="324">
        <f>H28</f>
        <v>100</v>
      </c>
      <c r="H28" s="321">
        <v>100</v>
      </c>
      <c r="I28" s="81"/>
      <c r="K28" s="3"/>
      <c r="L28" s="3"/>
      <c r="M28" s="3"/>
      <c r="N28" s="3"/>
      <c r="O28" s="3"/>
      <c r="P28" s="3"/>
      <c r="Q28" s="3"/>
      <c r="R28" s="3"/>
      <c r="S28" s="3"/>
      <c r="T28" s="3"/>
    </row>
    <row r="29" spans="2:20" ht="31.5">
      <c r="B29" s="3"/>
      <c r="C29" s="14"/>
      <c r="D29" s="15" t="s">
        <v>45</v>
      </c>
      <c r="E29" s="160">
        <v>50</v>
      </c>
      <c r="F29" s="3"/>
      <c r="G29" s="324"/>
      <c r="H29" s="322"/>
      <c r="I29" s="81"/>
      <c r="K29" s="3"/>
      <c r="L29" s="3"/>
      <c r="M29" s="3"/>
      <c r="N29" s="3"/>
      <c r="O29" s="3"/>
      <c r="P29" s="3"/>
      <c r="Q29" s="3"/>
      <c r="R29" s="3"/>
      <c r="S29" s="3"/>
      <c r="T29" s="3"/>
    </row>
    <row r="30" spans="2:20">
      <c r="B30" s="3"/>
      <c r="C30" s="14"/>
      <c r="D30" s="15" t="s">
        <v>46</v>
      </c>
      <c r="E30" s="160">
        <v>10</v>
      </c>
      <c r="F30" s="3"/>
      <c r="G30" s="324"/>
      <c r="H30" s="322"/>
      <c r="I30" s="81"/>
      <c r="K30" s="3"/>
      <c r="L30" s="3"/>
      <c r="M30" s="3"/>
      <c r="N30" s="3"/>
      <c r="O30" s="3"/>
      <c r="P30" s="3"/>
      <c r="Q30" s="3"/>
      <c r="R30" s="3"/>
      <c r="S30" s="3"/>
      <c r="T30" s="3"/>
    </row>
    <row r="31" spans="2:20" ht="32.25" thickBot="1">
      <c r="B31" s="3"/>
      <c r="C31" s="44"/>
      <c r="D31" s="45" t="s">
        <v>47</v>
      </c>
      <c r="E31" s="172">
        <v>0</v>
      </c>
      <c r="F31" s="3"/>
      <c r="G31" s="324"/>
      <c r="H31" s="323"/>
      <c r="I31" s="81"/>
      <c r="K31" s="3"/>
      <c r="L31" s="3"/>
      <c r="M31" s="3"/>
      <c r="N31" s="3"/>
      <c r="O31" s="3"/>
      <c r="P31" s="3"/>
      <c r="Q31" s="3"/>
      <c r="R31" s="3"/>
      <c r="S31" s="3"/>
      <c r="T31" s="3"/>
    </row>
    <row r="32" spans="2:20" ht="16.5" thickBot="1">
      <c r="B32" s="3"/>
      <c r="C32" s="47"/>
      <c r="D32" s="15"/>
      <c r="E32" s="47"/>
      <c r="F32" s="3"/>
      <c r="G32" s="9"/>
      <c r="H32" s="102"/>
      <c r="I32" s="81"/>
      <c r="K32" s="3"/>
      <c r="L32" s="3"/>
      <c r="M32" s="3"/>
      <c r="N32" s="3"/>
      <c r="O32" s="3"/>
      <c r="P32" s="3"/>
      <c r="Q32" s="3"/>
      <c r="R32" s="3"/>
      <c r="S32" s="3"/>
      <c r="T32" s="3"/>
    </row>
    <row r="33" spans="1:20" ht="32.25" thickBot="1">
      <c r="B33" s="3"/>
      <c r="C33" s="121">
        <v>22</v>
      </c>
      <c r="D33" s="122" t="s">
        <v>36</v>
      </c>
      <c r="E33" s="133"/>
      <c r="F33" s="48"/>
      <c r="G33" s="9" t="e">
        <f>(G35+G41+G47+G53+G59+G65+G71+G77+G83)/9</f>
        <v>#REF!</v>
      </c>
      <c r="H33" s="132" t="s">
        <v>17</v>
      </c>
      <c r="I33" s="81"/>
      <c r="K33" s="3"/>
      <c r="L33" s="3"/>
      <c r="M33" s="3"/>
      <c r="N33" s="3"/>
      <c r="O33" s="3"/>
      <c r="P33" s="3"/>
      <c r="Q33" s="3"/>
      <c r="R33" s="3"/>
      <c r="S33" s="3"/>
      <c r="T33" s="3"/>
    </row>
    <row r="34" spans="1:20" s="10" customFormat="1">
      <c r="A34" s="78"/>
      <c r="B34" s="3"/>
      <c r="C34" s="11"/>
      <c r="D34" s="12"/>
      <c r="E34" s="49"/>
      <c r="F34" s="48"/>
      <c r="G34" s="105"/>
      <c r="H34" s="102"/>
      <c r="I34" s="81"/>
      <c r="J34" s="78"/>
      <c r="K34" s="3"/>
      <c r="L34" s="3"/>
      <c r="M34" s="3"/>
      <c r="N34" s="3"/>
      <c r="O34" s="3"/>
      <c r="P34" s="3"/>
      <c r="Q34" s="3"/>
      <c r="R34" s="3"/>
      <c r="S34" s="3"/>
      <c r="T34" s="3"/>
    </row>
    <row r="35" spans="1:20">
      <c r="B35" s="3"/>
      <c r="C35" s="124">
        <v>22.1</v>
      </c>
      <c r="D35" s="125" t="s">
        <v>48</v>
      </c>
      <c r="E35" s="126"/>
      <c r="F35" s="3"/>
      <c r="G35" s="9" t="e">
        <f>Q23*G36</f>
        <v>#REF!</v>
      </c>
      <c r="H35" s="102"/>
      <c r="I35" s="81"/>
      <c r="K35" s="3"/>
      <c r="L35" s="3"/>
      <c r="M35" s="3"/>
      <c r="N35" s="3"/>
      <c r="O35" s="3"/>
      <c r="P35" s="3"/>
      <c r="Q35" s="3"/>
      <c r="R35" s="3"/>
      <c r="S35" s="3"/>
      <c r="T35" s="3"/>
    </row>
    <row r="36" spans="1:20" ht="31.5">
      <c r="B36" s="3"/>
      <c r="C36" s="14"/>
      <c r="D36" s="15" t="s">
        <v>49</v>
      </c>
      <c r="E36" s="13">
        <v>100</v>
      </c>
      <c r="F36" s="3"/>
      <c r="G36" s="324">
        <f>H36</f>
        <v>100</v>
      </c>
      <c r="H36" s="321">
        <v>100</v>
      </c>
      <c r="I36" s="81"/>
      <c r="K36" s="3"/>
      <c r="L36" s="3"/>
      <c r="M36" s="3"/>
      <c r="N36" s="3"/>
      <c r="O36" s="3"/>
      <c r="P36" s="3"/>
      <c r="Q36" s="3"/>
      <c r="R36" s="3"/>
      <c r="S36" s="3"/>
      <c r="T36" s="3"/>
    </row>
    <row r="37" spans="1:20" ht="31.5">
      <c r="B37" s="3"/>
      <c r="C37" s="14"/>
      <c r="D37" s="15" t="s">
        <v>50</v>
      </c>
      <c r="E37" s="13">
        <v>75</v>
      </c>
      <c r="F37" s="3"/>
      <c r="G37" s="324"/>
      <c r="H37" s="322"/>
      <c r="I37" s="81"/>
      <c r="K37" s="3"/>
      <c r="L37" s="3"/>
      <c r="M37" s="3"/>
      <c r="N37" s="3"/>
      <c r="O37" s="3"/>
      <c r="P37" s="3"/>
      <c r="Q37" s="3"/>
      <c r="R37" s="3"/>
      <c r="S37" s="3"/>
      <c r="T37" s="3"/>
    </row>
    <row r="38" spans="1:20">
      <c r="B38" s="3"/>
      <c r="C38" s="14"/>
      <c r="D38" s="15" t="s">
        <v>51</v>
      </c>
      <c r="E38" s="13">
        <v>50</v>
      </c>
      <c r="F38" s="3"/>
      <c r="G38" s="324"/>
      <c r="H38" s="322"/>
      <c r="I38" s="81"/>
      <c r="K38" s="3"/>
      <c r="L38" s="3"/>
      <c r="M38" s="3"/>
      <c r="N38" s="3"/>
      <c r="O38" s="3"/>
      <c r="P38" s="3"/>
      <c r="Q38" s="3"/>
      <c r="R38" s="3"/>
      <c r="S38" s="3"/>
      <c r="T38" s="3"/>
    </row>
    <row r="39" spans="1:20">
      <c r="B39" s="3"/>
      <c r="C39" s="14"/>
      <c r="D39" s="15" t="s">
        <v>52</v>
      </c>
      <c r="E39" s="13">
        <v>10</v>
      </c>
      <c r="F39" s="3"/>
      <c r="G39" s="324"/>
      <c r="H39" s="322"/>
      <c r="I39" s="81"/>
      <c r="K39" s="3"/>
      <c r="L39" s="3"/>
      <c r="M39" s="3"/>
      <c r="N39" s="3"/>
      <c r="O39" s="3"/>
      <c r="P39" s="3"/>
      <c r="Q39" s="3"/>
      <c r="R39" s="3"/>
      <c r="S39" s="3"/>
      <c r="T39" s="3"/>
    </row>
    <row r="40" spans="1:20">
      <c r="B40" s="3"/>
      <c r="C40" s="14"/>
      <c r="D40" s="15" t="s">
        <v>53</v>
      </c>
      <c r="E40" s="13">
        <v>0</v>
      </c>
      <c r="F40" s="3"/>
      <c r="G40" s="324"/>
      <c r="H40" s="323"/>
      <c r="I40" s="81"/>
      <c r="K40" s="3"/>
      <c r="L40" s="3"/>
      <c r="M40" s="3"/>
      <c r="N40" s="3"/>
      <c r="O40" s="3"/>
      <c r="P40" s="3"/>
      <c r="Q40" s="3"/>
      <c r="R40" s="3"/>
      <c r="S40" s="3"/>
      <c r="T40" s="3"/>
    </row>
    <row r="41" spans="1:20">
      <c r="B41" s="3"/>
      <c r="C41" s="124">
        <v>22.2</v>
      </c>
      <c r="D41" s="125" t="s">
        <v>54</v>
      </c>
      <c r="E41" s="126" t="e">
        <f>G41</f>
        <v>#REF!</v>
      </c>
      <c r="F41" s="3"/>
      <c r="G41" s="9" t="e">
        <f>Q23*G42</f>
        <v>#REF!</v>
      </c>
      <c r="H41" s="102"/>
      <c r="I41" s="81"/>
      <c r="K41" s="3"/>
      <c r="L41" s="3"/>
      <c r="M41" s="3"/>
      <c r="N41" s="3"/>
      <c r="O41" s="3"/>
      <c r="P41" s="3"/>
      <c r="Q41" s="3"/>
      <c r="R41" s="3"/>
      <c r="S41" s="3"/>
      <c r="T41" s="3"/>
    </row>
    <row r="42" spans="1:20" ht="31.5">
      <c r="B42" s="3"/>
      <c r="C42" s="14"/>
      <c r="D42" s="15" t="s">
        <v>49</v>
      </c>
      <c r="E42" s="13">
        <v>100</v>
      </c>
      <c r="F42" s="3"/>
      <c r="G42" s="324">
        <f>H42</f>
        <v>100</v>
      </c>
      <c r="H42" s="321">
        <v>100</v>
      </c>
      <c r="I42" s="81"/>
      <c r="K42" s="3"/>
      <c r="L42" s="3"/>
      <c r="M42" s="3"/>
      <c r="N42" s="3"/>
      <c r="O42" s="3"/>
      <c r="P42" s="3"/>
      <c r="Q42" s="3"/>
      <c r="R42" s="3"/>
      <c r="S42" s="3"/>
      <c r="T42" s="3"/>
    </row>
    <row r="43" spans="1:20" ht="31.5">
      <c r="B43" s="3"/>
      <c r="C43" s="14"/>
      <c r="D43" s="15" t="s">
        <v>50</v>
      </c>
      <c r="E43" s="13">
        <v>75</v>
      </c>
      <c r="F43" s="3"/>
      <c r="G43" s="324"/>
      <c r="H43" s="322"/>
      <c r="I43" s="81"/>
      <c r="K43" s="3"/>
      <c r="L43" s="3"/>
      <c r="M43" s="3"/>
      <c r="N43" s="3"/>
      <c r="O43" s="3"/>
      <c r="P43" s="3"/>
      <c r="Q43" s="3"/>
      <c r="R43" s="3"/>
      <c r="S43" s="3"/>
      <c r="T43" s="3"/>
    </row>
    <row r="44" spans="1:20">
      <c r="B44" s="3"/>
      <c r="C44" s="14"/>
      <c r="D44" s="15" t="s">
        <v>51</v>
      </c>
      <c r="E44" s="13">
        <v>50</v>
      </c>
      <c r="F44" s="3"/>
      <c r="G44" s="324"/>
      <c r="H44" s="322"/>
      <c r="I44" s="81"/>
      <c r="K44" s="3"/>
      <c r="L44" s="3"/>
      <c r="M44" s="3"/>
      <c r="N44" s="3"/>
      <c r="O44" s="3"/>
      <c r="P44" s="3"/>
      <c r="Q44" s="3"/>
      <c r="R44" s="3"/>
      <c r="S44" s="3"/>
      <c r="T44" s="3"/>
    </row>
    <row r="45" spans="1:20">
      <c r="B45" s="3"/>
      <c r="C45" s="14"/>
      <c r="D45" s="15" t="s">
        <v>52</v>
      </c>
      <c r="E45" s="13">
        <v>10</v>
      </c>
      <c r="F45" s="3"/>
      <c r="G45" s="324"/>
      <c r="H45" s="322"/>
      <c r="I45" s="81"/>
      <c r="K45" s="3"/>
      <c r="L45" s="3"/>
      <c r="M45" s="3"/>
      <c r="N45" s="3"/>
      <c r="O45" s="3"/>
      <c r="P45" s="3"/>
      <c r="Q45" s="3"/>
      <c r="R45" s="3"/>
      <c r="S45" s="3"/>
      <c r="T45" s="3"/>
    </row>
    <row r="46" spans="1:20">
      <c r="B46" s="3"/>
      <c r="C46" s="14"/>
      <c r="D46" s="15" t="s">
        <v>53</v>
      </c>
      <c r="E46" s="13">
        <v>0</v>
      </c>
      <c r="F46" s="3"/>
      <c r="G46" s="324"/>
      <c r="H46" s="323"/>
      <c r="I46" s="81"/>
      <c r="K46" s="3"/>
      <c r="L46" s="3"/>
      <c r="M46" s="3"/>
      <c r="N46" s="3"/>
      <c r="O46" s="3"/>
      <c r="P46" s="3"/>
      <c r="Q46" s="3"/>
      <c r="R46" s="3"/>
      <c r="S46" s="3"/>
      <c r="T46" s="3"/>
    </row>
    <row r="47" spans="1:20">
      <c r="B47" s="3"/>
      <c r="C47" s="124">
        <v>22.3</v>
      </c>
      <c r="D47" s="125" t="s">
        <v>55</v>
      </c>
      <c r="E47" s="126" t="e">
        <f>G47</f>
        <v>#REF!</v>
      </c>
      <c r="F47" s="3"/>
      <c r="G47" s="9" t="e">
        <f>Q23*G48</f>
        <v>#REF!</v>
      </c>
      <c r="H47" s="102"/>
      <c r="I47" s="81"/>
      <c r="K47" s="3"/>
      <c r="L47" s="3"/>
      <c r="M47" s="3"/>
      <c r="N47" s="3"/>
      <c r="O47" s="3"/>
      <c r="P47" s="3"/>
      <c r="Q47" s="3"/>
      <c r="R47" s="3"/>
      <c r="S47" s="3"/>
      <c r="T47" s="3"/>
    </row>
    <row r="48" spans="1:20">
      <c r="B48" s="3"/>
      <c r="C48" s="14"/>
      <c r="D48" s="15" t="s">
        <v>56</v>
      </c>
      <c r="E48" s="13">
        <v>100</v>
      </c>
      <c r="F48" s="3"/>
      <c r="G48" s="324">
        <f>H48</f>
        <v>100</v>
      </c>
      <c r="H48" s="321">
        <v>100</v>
      </c>
      <c r="I48" s="81"/>
      <c r="K48" s="3"/>
      <c r="L48" s="3"/>
      <c r="M48" s="3"/>
      <c r="N48" s="3"/>
      <c r="O48" s="3"/>
      <c r="P48" s="3"/>
      <c r="Q48" s="3"/>
      <c r="R48" s="3"/>
      <c r="S48" s="3"/>
      <c r="T48" s="3"/>
    </row>
    <row r="49" spans="2:20">
      <c r="B49" s="3"/>
      <c r="C49" s="14"/>
      <c r="D49" s="15" t="s">
        <v>57</v>
      </c>
      <c r="E49" s="13">
        <v>75</v>
      </c>
      <c r="F49" s="3"/>
      <c r="G49" s="324"/>
      <c r="H49" s="322"/>
      <c r="I49" s="81"/>
      <c r="K49" s="3"/>
      <c r="L49" s="3"/>
      <c r="M49" s="3"/>
      <c r="N49" s="3"/>
      <c r="O49" s="3"/>
      <c r="P49" s="3"/>
      <c r="Q49" s="3"/>
      <c r="R49" s="3"/>
      <c r="S49" s="3"/>
      <c r="T49" s="3"/>
    </row>
    <row r="50" spans="2:20">
      <c r="B50" s="3"/>
      <c r="C50" s="14"/>
      <c r="D50" s="15" t="s">
        <v>58</v>
      </c>
      <c r="E50" s="13">
        <v>50</v>
      </c>
      <c r="F50" s="3"/>
      <c r="G50" s="324"/>
      <c r="H50" s="322"/>
      <c r="I50" s="81"/>
      <c r="K50" s="3"/>
      <c r="L50" s="3"/>
      <c r="M50" s="3"/>
      <c r="N50" s="3"/>
      <c r="O50" s="3"/>
      <c r="P50" s="3"/>
      <c r="Q50" s="3"/>
      <c r="R50" s="3"/>
      <c r="S50" s="3"/>
      <c r="T50" s="3"/>
    </row>
    <row r="51" spans="2:20">
      <c r="B51" s="3"/>
      <c r="C51" s="14"/>
      <c r="D51" s="15" t="s">
        <v>59</v>
      </c>
      <c r="E51" s="13">
        <v>10</v>
      </c>
      <c r="F51" s="3"/>
      <c r="G51" s="324"/>
      <c r="H51" s="322"/>
      <c r="I51" s="81"/>
      <c r="K51" s="3"/>
      <c r="L51" s="3"/>
      <c r="M51" s="3"/>
      <c r="N51" s="3"/>
      <c r="O51" s="3"/>
      <c r="P51" s="3"/>
      <c r="Q51" s="3"/>
      <c r="R51" s="3"/>
      <c r="S51" s="3"/>
      <c r="T51" s="3"/>
    </row>
    <row r="52" spans="2:20" ht="12" customHeight="1">
      <c r="B52" s="3"/>
      <c r="C52" s="14"/>
      <c r="D52" s="15" t="s">
        <v>60</v>
      </c>
      <c r="E52" s="13">
        <v>0</v>
      </c>
      <c r="F52" s="3"/>
      <c r="G52" s="324"/>
      <c r="H52" s="323"/>
      <c r="I52" s="81"/>
      <c r="K52" s="2"/>
      <c r="L52" s="3"/>
      <c r="M52" s="3"/>
      <c r="N52" s="3"/>
      <c r="O52" s="3"/>
      <c r="P52" s="3"/>
      <c r="Q52" s="3"/>
      <c r="R52" s="3"/>
      <c r="S52" s="3"/>
      <c r="T52" s="3"/>
    </row>
    <row r="53" spans="2:20">
      <c r="B53" s="3"/>
      <c r="C53" s="124">
        <v>22.4</v>
      </c>
      <c r="D53" s="125" t="s">
        <v>61</v>
      </c>
      <c r="E53" s="126" t="e">
        <f>G53</f>
        <v>#REF!</v>
      </c>
      <c r="F53" s="3"/>
      <c r="G53" s="9" t="e">
        <f>Q23*G54</f>
        <v>#REF!</v>
      </c>
      <c r="H53" s="102"/>
      <c r="I53" s="81"/>
      <c r="K53" s="10"/>
      <c r="L53" s="10"/>
      <c r="M53" s="10"/>
      <c r="N53" s="10"/>
      <c r="O53" s="10"/>
      <c r="P53" s="10"/>
      <c r="Q53" s="10"/>
      <c r="R53" s="10"/>
      <c r="S53" s="10"/>
      <c r="T53" s="10"/>
    </row>
    <row r="54" spans="2:20">
      <c r="B54" s="3"/>
      <c r="C54" s="14"/>
      <c r="D54" s="15" t="s">
        <v>62</v>
      </c>
      <c r="E54" s="13">
        <v>100</v>
      </c>
      <c r="F54" s="3"/>
      <c r="G54" s="324">
        <f>H54</f>
        <v>100</v>
      </c>
      <c r="H54" s="321">
        <v>100</v>
      </c>
      <c r="I54" s="81"/>
      <c r="K54" s="10"/>
      <c r="L54" s="10"/>
      <c r="M54" s="10"/>
      <c r="N54" s="10"/>
      <c r="O54" s="10"/>
      <c r="P54" s="10"/>
      <c r="Q54" s="10"/>
      <c r="R54" s="10"/>
      <c r="S54" s="10"/>
      <c r="T54" s="10"/>
    </row>
    <row r="55" spans="2:20" ht="31.5">
      <c r="B55" s="3"/>
      <c r="C55" s="14"/>
      <c r="D55" s="15" t="s">
        <v>63</v>
      </c>
      <c r="E55" s="13">
        <v>75</v>
      </c>
      <c r="F55" s="3"/>
      <c r="G55" s="324"/>
      <c r="H55" s="322"/>
      <c r="I55" s="81"/>
      <c r="K55" s="10"/>
      <c r="L55" s="10"/>
      <c r="M55" s="10"/>
      <c r="N55" s="10"/>
      <c r="O55" s="10"/>
      <c r="P55" s="10"/>
      <c r="Q55" s="10"/>
      <c r="R55" s="10"/>
      <c r="S55" s="10"/>
      <c r="T55" s="10"/>
    </row>
    <row r="56" spans="2:20">
      <c r="B56" s="3"/>
      <c r="C56" s="14"/>
      <c r="D56" s="15" t="s">
        <v>64</v>
      </c>
      <c r="E56" s="13">
        <v>50</v>
      </c>
      <c r="F56" s="3"/>
      <c r="G56" s="324"/>
      <c r="H56" s="322"/>
      <c r="I56" s="81"/>
      <c r="K56" s="10"/>
      <c r="L56" s="10"/>
      <c r="M56" s="10"/>
      <c r="N56" s="10"/>
      <c r="O56" s="10"/>
      <c r="P56" s="10"/>
      <c r="Q56" s="10"/>
      <c r="R56" s="10"/>
      <c r="S56" s="10"/>
      <c r="T56" s="10"/>
    </row>
    <row r="57" spans="2:20">
      <c r="B57" s="3"/>
      <c r="C57" s="14"/>
      <c r="D57" s="15" t="s">
        <v>65</v>
      </c>
      <c r="E57" s="13">
        <v>10</v>
      </c>
      <c r="F57" s="3"/>
      <c r="G57" s="324"/>
      <c r="H57" s="322"/>
      <c r="I57" s="81"/>
      <c r="K57" s="10"/>
      <c r="L57" s="10"/>
      <c r="M57" s="10"/>
      <c r="N57" s="10"/>
      <c r="O57" s="10"/>
      <c r="P57" s="10"/>
      <c r="Q57" s="10"/>
      <c r="R57" s="10"/>
      <c r="S57" s="10"/>
      <c r="T57" s="10"/>
    </row>
    <row r="58" spans="2:20">
      <c r="B58" s="3"/>
      <c r="C58" s="14"/>
      <c r="D58" s="15" t="s">
        <v>66</v>
      </c>
      <c r="E58" s="13">
        <v>0</v>
      </c>
      <c r="F58" s="3"/>
      <c r="G58" s="324"/>
      <c r="H58" s="323"/>
      <c r="I58" s="81"/>
      <c r="K58" s="10"/>
      <c r="L58" s="10"/>
      <c r="M58" s="10"/>
      <c r="N58" s="10"/>
      <c r="O58" s="10"/>
      <c r="P58" s="10"/>
      <c r="Q58" s="10"/>
      <c r="R58" s="10"/>
      <c r="S58" s="10"/>
      <c r="T58" s="10"/>
    </row>
    <row r="59" spans="2:20">
      <c r="B59" s="3"/>
      <c r="C59" s="124">
        <v>22.5</v>
      </c>
      <c r="D59" s="125" t="s">
        <v>67</v>
      </c>
      <c r="E59" s="126" t="e">
        <f>G59</f>
        <v>#REF!</v>
      </c>
      <c r="F59" s="3"/>
      <c r="G59" s="9" t="e">
        <f>Q23*G60</f>
        <v>#REF!</v>
      </c>
      <c r="H59" s="102"/>
      <c r="I59" s="81"/>
      <c r="K59" s="10"/>
      <c r="L59" s="10"/>
      <c r="M59" s="10"/>
      <c r="N59" s="10"/>
      <c r="O59" s="10"/>
      <c r="P59" s="10"/>
      <c r="Q59" s="10"/>
      <c r="R59" s="10"/>
      <c r="S59" s="10"/>
      <c r="T59" s="10"/>
    </row>
    <row r="60" spans="2:20">
      <c r="B60" s="3"/>
      <c r="C60" s="14"/>
      <c r="D60" s="15" t="s">
        <v>62</v>
      </c>
      <c r="E60" s="13">
        <v>100</v>
      </c>
      <c r="F60" s="3"/>
      <c r="G60" s="324">
        <f>H60</f>
        <v>100</v>
      </c>
      <c r="H60" s="321">
        <v>100</v>
      </c>
      <c r="I60" s="81"/>
      <c r="K60" s="10"/>
      <c r="L60" s="10"/>
      <c r="M60" s="10"/>
      <c r="N60" s="10"/>
      <c r="O60" s="10"/>
      <c r="P60" s="10"/>
      <c r="Q60" s="10"/>
      <c r="R60" s="10"/>
      <c r="S60" s="10"/>
      <c r="T60" s="10"/>
    </row>
    <row r="61" spans="2:20" ht="31.5">
      <c r="B61" s="3"/>
      <c r="C61" s="14"/>
      <c r="D61" s="15" t="s">
        <v>63</v>
      </c>
      <c r="E61" s="13">
        <v>75</v>
      </c>
      <c r="F61" s="3"/>
      <c r="G61" s="324"/>
      <c r="H61" s="322"/>
      <c r="I61" s="81"/>
      <c r="K61" s="10"/>
      <c r="L61" s="10"/>
      <c r="M61" s="10"/>
      <c r="N61" s="10"/>
      <c r="O61" s="10"/>
      <c r="P61" s="10"/>
      <c r="Q61" s="10"/>
      <c r="R61" s="10"/>
      <c r="S61" s="10"/>
      <c r="T61" s="10"/>
    </row>
    <row r="62" spans="2:20">
      <c r="B62" s="3"/>
      <c r="C62" s="14"/>
      <c r="D62" s="15" t="s">
        <v>64</v>
      </c>
      <c r="E62" s="13">
        <v>50</v>
      </c>
      <c r="F62" s="3"/>
      <c r="G62" s="324"/>
      <c r="H62" s="322"/>
      <c r="I62" s="81"/>
      <c r="K62" s="10"/>
      <c r="L62" s="10"/>
      <c r="M62" s="10"/>
      <c r="N62" s="10"/>
      <c r="O62" s="10"/>
      <c r="P62" s="10"/>
      <c r="Q62" s="10"/>
      <c r="R62" s="10"/>
      <c r="S62" s="10"/>
      <c r="T62" s="10"/>
    </row>
    <row r="63" spans="2:20">
      <c r="B63" s="3"/>
      <c r="C63" s="14"/>
      <c r="D63" s="15" t="s">
        <v>65</v>
      </c>
      <c r="E63" s="13">
        <v>10</v>
      </c>
      <c r="F63" s="3"/>
      <c r="G63" s="324"/>
      <c r="H63" s="322"/>
      <c r="I63" s="81"/>
      <c r="K63" s="10"/>
      <c r="L63" s="10"/>
      <c r="M63" s="10"/>
      <c r="N63" s="10"/>
      <c r="O63" s="10"/>
      <c r="P63" s="10"/>
      <c r="Q63" s="10"/>
      <c r="R63" s="10"/>
      <c r="S63" s="10"/>
      <c r="T63" s="10"/>
    </row>
    <row r="64" spans="2:20">
      <c r="B64" s="3"/>
      <c r="C64" s="14"/>
      <c r="D64" s="15" t="s">
        <v>66</v>
      </c>
      <c r="E64" s="13">
        <v>0</v>
      </c>
      <c r="F64" s="3"/>
      <c r="G64" s="324"/>
      <c r="H64" s="323"/>
      <c r="I64" s="81"/>
      <c r="K64" s="10"/>
      <c r="L64" s="10"/>
      <c r="M64" s="10"/>
      <c r="N64" s="10"/>
      <c r="O64" s="10"/>
      <c r="P64" s="10"/>
      <c r="Q64" s="10"/>
      <c r="R64" s="10"/>
      <c r="S64" s="10"/>
      <c r="T64" s="10"/>
    </row>
    <row r="65" spans="2:20">
      <c r="B65" s="3"/>
      <c r="C65" s="124">
        <v>22.6</v>
      </c>
      <c r="D65" s="125" t="s">
        <v>68</v>
      </c>
      <c r="E65" s="126" t="e">
        <f>G65</f>
        <v>#REF!</v>
      </c>
      <c r="F65" s="3"/>
      <c r="G65" s="9" t="e">
        <f>Q23*G66</f>
        <v>#REF!</v>
      </c>
      <c r="H65" s="102"/>
      <c r="I65" s="81"/>
      <c r="K65" s="10"/>
      <c r="L65" s="10"/>
      <c r="M65" s="10"/>
      <c r="N65" s="10"/>
      <c r="O65" s="10"/>
      <c r="P65" s="10"/>
      <c r="Q65" s="10"/>
      <c r="R65" s="10"/>
      <c r="S65" s="10"/>
      <c r="T65" s="10"/>
    </row>
    <row r="66" spans="2:20">
      <c r="B66" s="3"/>
      <c r="C66" s="14"/>
      <c r="D66" s="15" t="s">
        <v>62</v>
      </c>
      <c r="E66" s="13">
        <v>100</v>
      </c>
      <c r="F66" s="3"/>
      <c r="G66" s="324">
        <f>H66</f>
        <v>100</v>
      </c>
      <c r="H66" s="321">
        <v>100</v>
      </c>
      <c r="I66" s="81"/>
      <c r="K66" s="10"/>
      <c r="L66" s="10"/>
      <c r="M66" s="10"/>
      <c r="N66" s="10"/>
      <c r="O66" s="10"/>
      <c r="P66" s="10"/>
      <c r="Q66" s="10"/>
      <c r="R66" s="10"/>
      <c r="S66" s="10"/>
      <c r="T66" s="10"/>
    </row>
    <row r="67" spans="2:20" ht="31.5">
      <c r="B67" s="3"/>
      <c r="C67" s="14"/>
      <c r="D67" s="15" t="s">
        <v>63</v>
      </c>
      <c r="E67" s="13">
        <v>75</v>
      </c>
      <c r="F67" s="3"/>
      <c r="G67" s="324"/>
      <c r="H67" s="322"/>
      <c r="I67" s="81"/>
      <c r="K67" s="10"/>
      <c r="L67" s="10"/>
      <c r="M67" s="10"/>
      <c r="N67" s="10"/>
      <c r="O67" s="10"/>
      <c r="P67" s="10"/>
      <c r="Q67" s="10"/>
      <c r="R67" s="10"/>
      <c r="S67" s="10"/>
      <c r="T67" s="10"/>
    </row>
    <row r="68" spans="2:20">
      <c r="B68" s="3"/>
      <c r="C68" s="14"/>
      <c r="D68" s="15" t="s">
        <v>64</v>
      </c>
      <c r="E68" s="13">
        <v>50</v>
      </c>
      <c r="F68" s="3"/>
      <c r="G68" s="324"/>
      <c r="H68" s="322"/>
      <c r="I68" s="81"/>
      <c r="K68" s="10"/>
      <c r="L68" s="10"/>
      <c r="M68" s="10"/>
      <c r="N68" s="10"/>
      <c r="O68" s="10"/>
      <c r="P68" s="10"/>
      <c r="Q68" s="10"/>
      <c r="R68" s="10"/>
      <c r="S68" s="10"/>
      <c r="T68" s="10"/>
    </row>
    <row r="69" spans="2:20">
      <c r="B69" s="3"/>
      <c r="C69" s="14"/>
      <c r="D69" s="15" t="s">
        <v>65</v>
      </c>
      <c r="E69" s="13">
        <v>10</v>
      </c>
      <c r="F69" s="3"/>
      <c r="G69" s="324"/>
      <c r="H69" s="322"/>
      <c r="I69" s="81"/>
      <c r="K69" s="10"/>
      <c r="L69" s="10"/>
      <c r="M69" s="10"/>
      <c r="N69" s="10"/>
      <c r="O69" s="10"/>
      <c r="P69" s="10"/>
      <c r="Q69" s="10"/>
      <c r="R69" s="10"/>
      <c r="S69" s="10"/>
      <c r="T69" s="10"/>
    </row>
    <row r="70" spans="2:20">
      <c r="B70" s="3"/>
      <c r="C70" s="14"/>
      <c r="D70" s="15" t="s">
        <v>66</v>
      </c>
      <c r="E70" s="13">
        <v>0</v>
      </c>
      <c r="F70" s="3"/>
      <c r="G70" s="324"/>
      <c r="H70" s="323"/>
      <c r="I70" s="81"/>
      <c r="K70" s="10"/>
      <c r="L70" s="10"/>
      <c r="M70" s="10"/>
      <c r="N70" s="10"/>
      <c r="O70" s="10"/>
      <c r="P70" s="10"/>
      <c r="Q70" s="10"/>
      <c r="R70" s="10"/>
      <c r="S70" s="10"/>
      <c r="T70" s="10"/>
    </row>
    <row r="71" spans="2:20">
      <c r="B71" s="3"/>
      <c r="C71" s="124">
        <v>22.7</v>
      </c>
      <c r="D71" s="125" t="s">
        <v>69</v>
      </c>
      <c r="E71" s="126" t="e">
        <f>G71</f>
        <v>#REF!</v>
      </c>
      <c r="F71" s="3"/>
      <c r="G71" s="9" t="e">
        <f>Q23*G72</f>
        <v>#REF!</v>
      </c>
      <c r="H71" s="102"/>
      <c r="I71" s="81"/>
      <c r="K71" s="10"/>
      <c r="L71" s="10"/>
      <c r="M71" s="10"/>
      <c r="N71" s="10"/>
      <c r="O71" s="10"/>
      <c r="P71" s="10"/>
      <c r="Q71" s="10"/>
      <c r="R71" s="10"/>
      <c r="S71" s="10"/>
      <c r="T71" s="10"/>
    </row>
    <row r="72" spans="2:20">
      <c r="B72" s="3"/>
      <c r="C72" s="14"/>
      <c r="D72" s="15" t="s">
        <v>62</v>
      </c>
      <c r="E72" s="13">
        <v>100</v>
      </c>
      <c r="F72" s="3"/>
      <c r="G72" s="324">
        <f>H72</f>
        <v>100</v>
      </c>
      <c r="H72" s="321">
        <v>100</v>
      </c>
      <c r="I72" s="81"/>
      <c r="K72" s="10"/>
      <c r="L72" s="10"/>
      <c r="M72" s="10"/>
      <c r="N72" s="10"/>
      <c r="O72" s="10"/>
      <c r="P72" s="10"/>
      <c r="Q72" s="10"/>
      <c r="R72" s="10"/>
      <c r="S72" s="10"/>
      <c r="T72" s="10"/>
    </row>
    <row r="73" spans="2:20" ht="31.5">
      <c r="B73" s="3"/>
      <c r="C73" s="14"/>
      <c r="D73" s="15" t="s">
        <v>63</v>
      </c>
      <c r="E73" s="13">
        <v>75</v>
      </c>
      <c r="F73" s="3"/>
      <c r="G73" s="324"/>
      <c r="H73" s="322"/>
      <c r="I73" s="81"/>
      <c r="K73" s="10"/>
      <c r="L73" s="10"/>
      <c r="M73" s="10"/>
      <c r="N73" s="10"/>
      <c r="O73" s="10"/>
      <c r="P73" s="10"/>
      <c r="Q73" s="10"/>
      <c r="R73" s="10"/>
      <c r="S73" s="10"/>
      <c r="T73" s="10"/>
    </row>
    <row r="74" spans="2:20">
      <c r="B74" s="3"/>
      <c r="C74" s="14"/>
      <c r="D74" s="15" t="s">
        <v>64</v>
      </c>
      <c r="E74" s="13">
        <v>50</v>
      </c>
      <c r="F74" s="3"/>
      <c r="G74" s="324"/>
      <c r="H74" s="322"/>
      <c r="I74" s="81"/>
      <c r="K74" s="10"/>
      <c r="L74" s="10"/>
      <c r="M74" s="10"/>
      <c r="N74" s="10"/>
      <c r="O74" s="10"/>
      <c r="P74" s="10"/>
      <c r="Q74" s="10"/>
      <c r="R74" s="10"/>
      <c r="S74" s="10"/>
      <c r="T74" s="10"/>
    </row>
    <row r="75" spans="2:20">
      <c r="B75" s="3"/>
      <c r="C75" s="14"/>
      <c r="D75" s="15" t="s">
        <v>65</v>
      </c>
      <c r="E75" s="13">
        <v>10</v>
      </c>
      <c r="F75" s="3"/>
      <c r="G75" s="324"/>
      <c r="H75" s="322"/>
      <c r="I75" s="81"/>
      <c r="K75" s="10"/>
      <c r="L75" s="10"/>
      <c r="M75" s="10"/>
      <c r="N75" s="10"/>
      <c r="O75" s="10"/>
      <c r="P75" s="10"/>
      <c r="Q75" s="10"/>
      <c r="R75" s="10"/>
      <c r="S75" s="10"/>
      <c r="T75" s="10"/>
    </row>
    <row r="76" spans="2:20">
      <c r="B76" s="3"/>
      <c r="C76" s="14"/>
      <c r="D76" s="15" t="s">
        <v>66</v>
      </c>
      <c r="E76" s="13">
        <v>0</v>
      </c>
      <c r="F76" s="3"/>
      <c r="G76" s="324"/>
      <c r="H76" s="323"/>
      <c r="I76" s="81"/>
      <c r="K76" s="10"/>
      <c r="L76" s="10"/>
      <c r="M76" s="10"/>
      <c r="N76" s="10"/>
      <c r="O76" s="10"/>
      <c r="P76" s="10"/>
      <c r="Q76" s="10"/>
      <c r="R76" s="10"/>
      <c r="S76" s="10"/>
      <c r="T76" s="10"/>
    </row>
    <row r="77" spans="2:20">
      <c r="B77" s="3"/>
      <c r="C77" s="124">
        <v>22.8</v>
      </c>
      <c r="D77" s="125" t="s">
        <v>70</v>
      </c>
      <c r="E77" s="126" t="e">
        <f>G77</f>
        <v>#REF!</v>
      </c>
      <c r="F77" s="3"/>
      <c r="G77" s="9" t="e">
        <f>Q23*G78</f>
        <v>#REF!</v>
      </c>
      <c r="H77" s="102"/>
      <c r="I77" s="81"/>
      <c r="K77" s="10"/>
      <c r="L77" s="10"/>
      <c r="M77" s="10"/>
      <c r="N77" s="10"/>
      <c r="O77" s="10"/>
      <c r="P77" s="10"/>
      <c r="Q77" s="10"/>
      <c r="R77" s="10"/>
      <c r="S77" s="10"/>
      <c r="T77" s="10"/>
    </row>
    <row r="78" spans="2:20">
      <c r="B78" s="3"/>
      <c r="C78" s="14"/>
      <c r="D78" s="15" t="s">
        <v>62</v>
      </c>
      <c r="E78" s="13">
        <v>100</v>
      </c>
      <c r="F78" s="3"/>
      <c r="G78" s="324">
        <f>H78</f>
        <v>100</v>
      </c>
      <c r="H78" s="321">
        <v>100</v>
      </c>
      <c r="I78" s="81"/>
      <c r="K78" s="10"/>
      <c r="L78" s="10"/>
      <c r="M78" s="10"/>
      <c r="N78" s="10"/>
      <c r="O78" s="10"/>
      <c r="P78" s="10"/>
      <c r="Q78" s="10"/>
      <c r="R78" s="10"/>
      <c r="S78" s="10"/>
      <c r="T78" s="10"/>
    </row>
    <row r="79" spans="2:20" ht="31.5">
      <c r="B79" s="3"/>
      <c r="C79" s="14"/>
      <c r="D79" s="15" t="s">
        <v>63</v>
      </c>
      <c r="E79" s="13">
        <v>75</v>
      </c>
      <c r="F79" s="3"/>
      <c r="G79" s="324"/>
      <c r="H79" s="322"/>
      <c r="I79" s="81"/>
      <c r="K79" s="10"/>
      <c r="L79" s="10"/>
      <c r="M79" s="10"/>
      <c r="N79" s="10"/>
      <c r="O79" s="10"/>
      <c r="P79" s="10"/>
      <c r="Q79" s="10"/>
      <c r="R79" s="10"/>
      <c r="S79" s="10"/>
      <c r="T79" s="10"/>
    </row>
    <row r="80" spans="2:20">
      <c r="B80" s="3"/>
      <c r="C80" s="14"/>
      <c r="D80" s="15" t="s">
        <v>64</v>
      </c>
      <c r="E80" s="13">
        <v>50</v>
      </c>
      <c r="F80" s="3"/>
      <c r="G80" s="324"/>
      <c r="H80" s="322"/>
      <c r="I80" s="81"/>
      <c r="K80" s="10"/>
      <c r="L80" s="10"/>
      <c r="M80" s="10"/>
      <c r="N80" s="10"/>
      <c r="O80" s="10"/>
      <c r="P80" s="10"/>
      <c r="Q80" s="10"/>
      <c r="R80" s="10"/>
      <c r="S80" s="10"/>
      <c r="T80" s="10"/>
    </row>
    <row r="81" spans="2:20">
      <c r="B81" s="3"/>
      <c r="C81" s="14"/>
      <c r="D81" s="15" t="s">
        <v>65</v>
      </c>
      <c r="E81" s="13">
        <v>10</v>
      </c>
      <c r="F81" s="3"/>
      <c r="G81" s="324"/>
      <c r="H81" s="322"/>
      <c r="I81" s="81"/>
      <c r="K81" s="10"/>
      <c r="L81" s="10"/>
      <c r="M81" s="10"/>
      <c r="N81" s="10"/>
      <c r="O81" s="10"/>
      <c r="P81" s="10"/>
      <c r="Q81" s="10"/>
      <c r="R81" s="10"/>
      <c r="S81" s="10"/>
      <c r="T81" s="10"/>
    </row>
    <row r="82" spans="2:20">
      <c r="B82" s="3"/>
      <c r="C82" s="14"/>
      <c r="D82" s="15" t="s">
        <v>66</v>
      </c>
      <c r="E82" s="13">
        <v>0</v>
      </c>
      <c r="F82" s="3"/>
      <c r="G82" s="324"/>
      <c r="H82" s="323"/>
      <c r="I82" s="81"/>
      <c r="K82" s="10"/>
      <c r="L82" s="10"/>
      <c r="M82" s="10"/>
      <c r="N82" s="10"/>
      <c r="O82" s="10"/>
      <c r="P82" s="10"/>
      <c r="Q82" s="10"/>
      <c r="R82" s="10"/>
      <c r="S82" s="10"/>
      <c r="T82" s="10"/>
    </row>
    <row r="83" spans="2:20">
      <c r="B83" s="3"/>
      <c r="C83" s="124">
        <v>22.9</v>
      </c>
      <c r="D83" s="125" t="s">
        <v>71</v>
      </c>
      <c r="E83" s="126" t="e">
        <f>G83</f>
        <v>#REF!</v>
      </c>
      <c r="F83" s="3"/>
      <c r="G83" s="9" t="e">
        <f>Q23*G84</f>
        <v>#REF!</v>
      </c>
      <c r="H83" s="102"/>
      <c r="I83" s="81"/>
      <c r="K83" s="10"/>
      <c r="L83" s="10"/>
      <c r="M83" s="10"/>
      <c r="N83" s="10"/>
      <c r="O83" s="10"/>
      <c r="P83" s="10"/>
      <c r="Q83" s="10"/>
      <c r="R83" s="10"/>
      <c r="S83" s="10"/>
      <c r="T83" s="10"/>
    </row>
    <row r="84" spans="2:20">
      <c r="B84" s="3"/>
      <c r="C84" s="14"/>
      <c r="D84" s="15" t="s">
        <v>62</v>
      </c>
      <c r="E84" s="13">
        <v>100</v>
      </c>
      <c r="F84" s="3"/>
      <c r="G84" s="324">
        <f>H84</f>
        <v>100</v>
      </c>
      <c r="H84" s="321">
        <v>100</v>
      </c>
      <c r="I84" s="81"/>
      <c r="K84" s="10"/>
      <c r="L84" s="10"/>
      <c r="M84" s="10"/>
      <c r="N84" s="10"/>
      <c r="O84" s="10"/>
      <c r="P84" s="10"/>
      <c r="Q84" s="10"/>
      <c r="R84" s="10"/>
      <c r="S84" s="10"/>
      <c r="T84" s="10"/>
    </row>
    <row r="85" spans="2:20" ht="31.5">
      <c r="B85" s="3"/>
      <c r="C85" s="14"/>
      <c r="D85" s="15" t="s">
        <v>63</v>
      </c>
      <c r="E85" s="13">
        <v>75</v>
      </c>
      <c r="F85" s="3"/>
      <c r="G85" s="324"/>
      <c r="H85" s="322"/>
      <c r="I85" s="81"/>
      <c r="K85" s="10"/>
      <c r="L85" s="10"/>
      <c r="M85" s="10"/>
      <c r="N85" s="10"/>
      <c r="O85" s="10"/>
      <c r="P85" s="10"/>
      <c r="Q85" s="10"/>
      <c r="R85" s="10"/>
      <c r="S85" s="10"/>
      <c r="T85" s="10"/>
    </row>
    <row r="86" spans="2:20">
      <c r="B86" s="3"/>
      <c r="C86" s="14"/>
      <c r="D86" s="15" t="s">
        <v>64</v>
      </c>
      <c r="E86" s="13">
        <v>50</v>
      </c>
      <c r="F86" s="3"/>
      <c r="G86" s="324"/>
      <c r="H86" s="322"/>
      <c r="I86" s="81"/>
      <c r="K86" s="10"/>
      <c r="L86" s="10"/>
      <c r="M86" s="10"/>
      <c r="N86" s="10"/>
      <c r="O86" s="10"/>
      <c r="P86" s="10"/>
      <c r="Q86" s="10"/>
      <c r="R86" s="10"/>
      <c r="S86" s="10"/>
      <c r="T86" s="10"/>
    </row>
    <row r="87" spans="2:20">
      <c r="B87" s="3"/>
      <c r="C87" s="14"/>
      <c r="D87" s="15" t="s">
        <v>65</v>
      </c>
      <c r="E87" s="13">
        <v>10</v>
      </c>
      <c r="F87" s="3"/>
      <c r="G87" s="324"/>
      <c r="H87" s="322"/>
      <c r="I87" s="81"/>
      <c r="K87" s="10"/>
      <c r="L87" s="10"/>
      <c r="M87" s="10"/>
      <c r="N87" s="10"/>
      <c r="O87" s="10"/>
      <c r="P87" s="10"/>
      <c r="Q87" s="10"/>
      <c r="R87" s="10"/>
      <c r="S87" s="10"/>
      <c r="T87" s="10"/>
    </row>
    <row r="88" spans="2:20" ht="16.5" thickBot="1">
      <c r="B88" s="3"/>
      <c r="C88" s="44"/>
      <c r="D88" s="45" t="s">
        <v>66</v>
      </c>
      <c r="E88" s="46">
        <v>0</v>
      </c>
      <c r="F88" s="3"/>
      <c r="G88" s="324"/>
      <c r="H88" s="323"/>
      <c r="I88" s="81"/>
      <c r="K88" s="10"/>
      <c r="L88" s="10"/>
      <c r="M88" s="10"/>
      <c r="N88" s="10"/>
      <c r="O88" s="10"/>
      <c r="P88" s="10"/>
      <c r="Q88" s="10"/>
      <c r="R88" s="10"/>
      <c r="S88" s="10"/>
      <c r="T88" s="10"/>
    </row>
    <row r="89" spans="2:20" ht="16.5" thickBot="1">
      <c r="B89" s="3"/>
      <c r="C89" s="47"/>
      <c r="D89" s="15"/>
      <c r="E89" s="47"/>
      <c r="F89" s="3"/>
      <c r="G89" s="9"/>
      <c r="H89" s="102"/>
      <c r="I89" s="81"/>
      <c r="K89" s="10"/>
      <c r="L89" s="10"/>
      <c r="M89" s="10"/>
      <c r="N89" s="10"/>
      <c r="O89" s="10"/>
      <c r="P89" s="10"/>
      <c r="Q89" s="10"/>
      <c r="R89" s="10"/>
      <c r="S89" s="10"/>
      <c r="T89" s="10"/>
    </row>
    <row r="90" spans="2:20" ht="32.25" thickBot="1">
      <c r="B90" s="3"/>
      <c r="C90" s="121">
        <v>23</v>
      </c>
      <c r="D90" s="122" t="s">
        <v>38</v>
      </c>
      <c r="E90" s="133"/>
      <c r="F90" s="48"/>
      <c r="G90" s="174" t="e">
        <f>G92</f>
        <v>#REF!</v>
      </c>
      <c r="H90" s="132" t="s">
        <v>17</v>
      </c>
      <c r="I90" s="81"/>
      <c r="K90" s="10"/>
      <c r="L90" s="10"/>
      <c r="M90" s="10"/>
      <c r="N90" s="10"/>
      <c r="O90" s="10"/>
      <c r="P90" s="10"/>
      <c r="Q90" s="10"/>
      <c r="R90" s="10"/>
      <c r="S90" s="10"/>
      <c r="T90" s="10"/>
    </row>
    <row r="91" spans="2:20" ht="5.0999999999999996" customHeight="1">
      <c r="B91" s="3"/>
      <c r="C91" s="14"/>
      <c r="D91" s="15"/>
      <c r="E91" s="13"/>
      <c r="F91" s="3"/>
      <c r="G91" s="9"/>
      <c r="H91" s="102"/>
      <c r="I91" s="81"/>
      <c r="K91" s="10"/>
      <c r="L91" s="10"/>
      <c r="M91" s="10"/>
      <c r="N91" s="10"/>
      <c r="O91" s="10"/>
      <c r="P91" s="10"/>
      <c r="Q91" s="10"/>
      <c r="R91" s="10"/>
      <c r="S91" s="10"/>
      <c r="T91" s="10"/>
    </row>
    <row r="92" spans="2:20">
      <c r="B92" s="3"/>
      <c r="C92" s="124">
        <v>23.1</v>
      </c>
      <c r="D92" s="125" t="s">
        <v>72</v>
      </c>
      <c r="E92" s="126"/>
      <c r="F92" s="3"/>
      <c r="G92" s="9" t="e">
        <f>Q24*G93</f>
        <v>#REF!</v>
      </c>
      <c r="H92" s="102"/>
      <c r="I92" s="81"/>
      <c r="K92" s="10"/>
      <c r="L92" s="10"/>
      <c r="M92" s="10"/>
      <c r="N92" s="10"/>
      <c r="O92" s="10"/>
      <c r="P92" s="10"/>
      <c r="Q92" s="10"/>
      <c r="R92" s="10"/>
      <c r="S92" s="10"/>
      <c r="T92" s="10"/>
    </row>
    <row r="93" spans="2:20">
      <c r="B93" s="3"/>
      <c r="C93" s="14"/>
      <c r="D93" s="15" t="s">
        <v>73</v>
      </c>
      <c r="E93" s="13">
        <v>100</v>
      </c>
      <c r="F93" s="3"/>
      <c r="G93" s="324">
        <f>H93</f>
        <v>100</v>
      </c>
      <c r="H93" s="321">
        <v>100</v>
      </c>
      <c r="I93" s="81"/>
      <c r="K93" s="10"/>
      <c r="L93" s="10"/>
      <c r="M93" s="10"/>
      <c r="N93" s="10"/>
      <c r="O93" s="10"/>
      <c r="P93" s="10"/>
      <c r="Q93" s="10"/>
      <c r="R93" s="10"/>
      <c r="S93" s="10"/>
      <c r="T93" s="10"/>
    </row>
    <row r="94" spans="2:20">
      <c r="B94" s="3"/>
      <c r="C94" s="14"/>
      <c r="D94" s="15" t="s">
        <v>74</v>
      </c>
      <c r="E94" s="13">
        <v>75</v>
      </c>
      <c r="F94" s="3"/>
      <c r="G94" s="324"/>
      <c r="H94" s="322"/>
      <c r="I94" s="81"/>
      <c r="K94" s="10"/>
      <c r="L94" s="10"/>
      <c r="M94" s="10"/>
      <c r="N94" s="10"/>
      <c r="O94" s="10"/>
      <c r="P94" s="10"/>
      <c r="Q94" s="10"/>
      <c r="R94" s="10"/>
      <c r="S94" s="10"/>
      <c r="T94" s="10"/>
    </row>
    <row r="95" spans="2:20">
      <c r="B95" s="3"/>
      <c r="C95" s="14"/>
      <c r="D95" s="15" t="s">
        <v>75</v>
      </c>
      <c r="E95" s="13">
        <v>50</v>
      </c>
      <c r="F95" s="3"/>
      <c r="G95" s="324"/>
      <c r="H95" s="322"/>
      <c r="I95" s="81"/>
      <c r="K95" s="10"/>
      <c r="L95" s="10"/>
      <c r="M95" s="10"/>
      <c r="N95" s="10"/>
      <c r="O95" s="10"/>
      <c r="P95" s="10"/>
      <c r="Q95" s="10"/>
      <c r="R95" s="10"/>
      <c r="S95" s="10"/>
      <c r="T95" s="10"/>
    </row>
    <row r="96" spans="2:20">
      <c r="B96" s="3"/>
      <c r="C96" s="14"/>
      <c r="D96" s="15" t="s">
        <v>76</v>
      </c>
      <c r="E96" s="13">
        <v>25</v>
      </c>
      <c r="F96" s="3"/>
      <c r="G96" s="324"/>
      <c r="H96" s="322"/>
      <c r="I96" s="81"/>
      <c r="K96" s="10"/>
      <c r="L96" s="10"/>
      <c r="M96" s="10"/>
      <c r="N96" s="10"/>
      <c r="O96" s="10"/>
      <c r="P96" s="10"/>
      <c r="Q96" s="10"/>
      <c r="R96" s="10"/>
      <c r="S96" s="10"/>
      <c r="T96" s="10"/>
    </row>
    <row r="97" spans="2:20" ht="16.5" thickBot="1">
      <c r="B97" s="3"/>
      <c r="C97" s="44"/>
      <c r="D97" s="45" t="s">
        <v>77</v>
      </c>
      <c r="E97" s="46">
        <v>0</v>
      </c>
      <c r="F97" s="3"/>
      <c r="G97" s="324"/>
      <c r="H97" s="323"/>
      <c r="I97" s="81"/>
      <c r="K97" s="10"/>
      <c r="L97" s="10"/>
      <c r="M97" s="10"/>
      <c r="N97" s="10"/>
      <c r="O97" s="10"/>
      <c r="P97" s="10"/>
      <c r="Q97" s="10"/>
      <c r="R97" s="10"/>
      <c r="S97" s="10"/>
      <c r="T97" s="10"/>
    </row>
    <row r="98" spans="2:20" ht="16.5" thickBot="1">
      <c r="B98" s="3"/>
      <c r="C98" s="50"/>
      <c r="D98" s="47"/>
      <c r="E98" s="47"/>
      <c r="F98" s="3"/>
      <c r="G98" s="9"/>
      <c r="H98" s="4"/>
      <c r="K98" s="10"/>
      <c r="L98" s="10"/>
      <c r="M98" s="10"/>
      <c r="N98" s="10"/>
      <c r="O98" s="10"/>
      <c r="P98" s="10"/>
      <c r="Q98" s="10"/>
      <c r="R98" s="10"/>
      <c r="S98" s="10"/>
      <c r="T98" s="10"/>
    </row>
    <row r="99" spans="2:20" ht="32.25" thickBot="1">
      <c r="B99" s="3"/>
      <c r="C99" s="127"/>
      <c r="D99" s="128" t="s">
        <v>78</v>
      </c>
      <c r="E99" s="134" t="e">
        <f>(G90+G33+G7)/10</f>
        <v>#REF!</v>
      </c>
      <c r="F99" s="3"/>
      <c r="G99" s="9"/>
      <c r="H99" s="3"/>
      <c r="K99" s="10"/>
      <c r="L99" s="10"/>
      <c r="M99" s="10"/>
      <c r="N99" s="10"/>
      <c r="O99" s="10"/>
      <c r="P99" s="10"/>
      <c r="Q99" s="10"/>
      <c r="R99" s="10"/>
      <c r="S99" s="10"/>
      <c r="T99" s="10"/>
    </row>
    <row r="100" spans="2:20" ht="9" customHeight="1">
      <c r="B100" s="3"/>
      <c r="C100" s="3"/>
      <c r="D100" s="3"/>
      <c r="E100" s="3"/>
      <c r="F100" s="3"/>
      <c r="G100" s="3"/>
      <c r="H100" s="3"/>
      <c r="K100" s="10"/>
      <c r="L100" s="10"/>
      <c r="M100" s="10"/>
      <c r="N100" s="10"/>
      <c r="O100" s="10"/>
      <c r="P100" s="10"/>
      <c r="Q100" s="10"/>
      <c r="R100" s="10"/>
      <c r="S100" s="10"/>
      <c r="T100" s="10"/>
    </row>
    <row r="101" spans="2:20" ht="18.75" hidden="1">
      <c r="R101" s="51" t="s">
        <v>79</v>
      </c>
    </row>
    <row r="102" spans="2:20" ht="18.75" hidden="1">
      <c r="R102" s="52" t="s">
        <v>80</v>
      </c>
    </row>
    <row r="103" spans="2:20" ht="18.75" hidden="1">
      <c r="R103" s="53" t="s">
        <v>81</v>
      </c>
    </row>
    <row r="104" spans="2:20" ht="18.75" hidden="1">
      <c r="R104" s="54" t="s">
        <v>82</v>
      </c>
    </row>
    <row r="105" spans="2:20" ht="18.75" hidden="1">
      <c r="R105" s="52" t="s">
        <v>19</v>
      </c>
    </row>
  </sheetData>
  <dataConsolidate function="product"/>
  <mergeCells count="32">
    <mergeCell ref="D3:E3"/>
    <mergeCell ref="M3:R3"/>
    <mergeCell ref="H10:H14"/>
    <mergeCell ref="H16:H20"/>
    <mergeCell ref="H22:H26"/>
    <mergeCell ref="C6:D6"/>
    <mergeCell ref="G10:G14"/>
    <mergeCell ref="G16:G20"/>
    <mergeCell ref="G22:G26"/>
    <mergeCell ref="H28:H31"/>
    <mergeCell ref="H36:H40"/>
    <mergeCell ref="M5:N5"/>
    <mergeCell ref="H72:H76"/>
    <mergeCell ref="H78:H82"/>
    <mergeCell ref="H84:H88"/>
    <mergeCell ref="H93:H97"/>
    <mergeCell ref="H42:H46"/>
    <mergeCell ref="H48:H52"/>
    <mergeCell ref="H54:H58"/>
    <mergeCell ref="H60:H64"/>
    <mergeCell ref="H66:H70"/>
    <mergeCell ref="G28:G31"/>
    <mergeCell ref="G36:G40"/>
    <mergeCell ref="G42:G46"/>
    <mergeCell ref="G48:G52"/>
    <mergeCell ref="G54:G58"/>
    <mergeCell ref="G60:G64"/>
    <mergeCell ref="G93:G97"/>
    <mergeCell ref="G84:G88"/>
    <mergeCell ref="G78:G82"/>
    <mergeCell ref="G72:G76"/>
    <mergeCell ref="G66:G70"/>
  </mergeCells>
  <phoneticPr fontId="5" type="noConversion"/>
  <conditionalFormatting sqref="O7">
    <cfRule type="containsText" dxfId="4" priority="1" operator="containsText" text="outstanding">
      <formula>NOT(ISERROR(SEARCH("outstanding",O7)))</formula>
    </cfRule>
    <cfRule type="containsText" dxfId="3" priority="2" operator="containsText" text="excellent">
      <formula>NOT(ISERROR(SEARCH("excellent",O7)))</formula>
    </cfRule>
    <cfRule type="containsText" dxfId="2" priority="3" operator="containsText" text="good">
      <formula>NOT(ISERROR(SEARCH("good",O7)))</formula>
    </cfRule>
    <cfRule type="containsText" dxfId="1" priority="4" operator="containsText" text="fair">
      <formula>NOT(ISERROR(SEARCH("fair",O7)))</formula>
    </cfRule>
    <cfRule type="containsText" dxfId="0" priority="5" operator="containsText" text="poor">
      <formula>NOT(ISERROR(SEARCH("poor",O7)))</formula>
    </cfRule>
  </conditionalFormatting>
  <dataValidations count="14">
    <dataValidation type="list" allowBlank="1" showInputMessage="1" showErrorMessage="1" sqref="H10:H14">
      <formula1>$E$10:$E$14</formula1>
    </dataValidation>
    <dataValidation type="list" allowBlank="1" showInputMessage="1" showErrorMessage="1" sqref="H16:H20">
      <formula1>$E$16:$E$20</formula1>
    </dataValidation>
    <dataValidation type="list" allowBlank="1" showInputMessage="1" showErrorMessage="1" sqref="H22:H26">
      <formula1>$E$22:$E$26</formula1>
    </dataValidation>
    <dataValidation type="list" allowBlank="1" showInputMessage="1" showErrorMessage="1" sqref="H28:H31">
      <formula1>$E$28:$E$31</formula1>
    </dataValidation>
    <dataValidation type="list" allowBlank="1" showInputMessage="1" showErrorMessage="1" sqref="H36:H40">
      <formula1>$E$36:$E$40</formula1>
    </dataValidation>
    <dataValidation type="list" allowBlank="1" showInputMessage="1" showErrorMessage="1" sqref="H42:H46">
      <formula1>$E$42:$E$46</formula1>
    </dataValidation>
    <dataValidation type="list" allowBlank="1" showInputMessage="1" showErrorMessage="1" sqref="H48:H52">
      <formula1>$E$48:$E$52</formula1>
    </dataValidation>
    <dataValidation type="list" allowBlank="1" showInputMessage="1" showErrorMessage="1" sqref="H54:H58">
      <formula1>$E$54:$E$58</formula1>
    </dataValidation>
    <dataValidation type="list" allowBlank="1" showInputMessage="1" showErrorMessage="1" sqref="H60:H64">
      <formula1>$E$60:$E$64</formula1>
    </dataValidation>
    <dataValidation type="list" allowBlank="1" showInputMessage="1" showErrorMessage="1" sqref="H66:H70">
      <formula1>$E$66:$E$70</formula1>
    </dataValidation>
    <dataValidation type="list" allowBlank="1" showInputMessage="1" showErrorMessage="1" sqref="H72:H76">
      <formula1>$E$72:$E$76</formula1>
    </dataValidation>
    <dataValidation type="list" allowBlank="1" showInputMessage="1" showErrorMessage="1" sqref="H78:H82">
      <formula1>$E$78:$E$82</formula1>
    </dataValidation>
    <dataValidation type="list" allowBlank="1" showInputMessage="1" showErrorMessage="1" sqref="H84:H88">
      <formula1>$E$84:$E$88</formula1>
    </dataValidation>
    <dataValidation type="list" allowBlank="1" showInputMessage="1" showErrorMessage="1" sqref="H93:H97">
      <formula1>$E$93:$E$97</formula1>
    </dataValidation>
  </dataValidations>
  <pageMargins left="0.7" right="0.7" top="0.75" bottom="0.75" header="0.3" footer="0.3"/>
  <pageSetup paperSize="9" scale="61" orientation="portrait" horizontalDpi="4294967292" verticalDpi="4294967292"/>
  <rowBreaks count="2" manualBreakCount="2">
    <brk id="52" max="16383" man="1"/>
    <brk id="105" max="16383" man="1"/>
  </rowBreaks>
  <colBreaks count="2" manualBreakCount="2">
    <brk id="9" max="1048575" man="1"/>
    <brk id="20" max="1048575" man="1"/>
  </colBreaks>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4"/>
  <sheetViews>
    <sheetView showGridLines="0" workbookViewId="0"/>
  </sheetViews>
  <sheetFormatPr defaultRowHeight="15.75"/>
  <cols>
    <col min="1" max="1" width="1" customWidth="1"/>
    <col min="2" max="2" width="56.375" customWidth="1"/>
    <col min="3" max="3" width="1.375" customWidth="1"/>
    <col min="4" max="4" width="4.875" customWidth="1"/>
    <col min="5" max="6" width="14" customWidth="1"/>
  </cols>
  <sheetData>
    <row r="1" spans="2:6">
      <c r="B1" s="266" t="s">
        <v>346</v>
      </c>
      <c r="C1" s="266"/>
      <c r="D1" s="275"/>
      <c r="E1" s="275"/>
      <c r="F1" s="275"/>
    </row>
    <row r="2" spans="2:6">
      <c r="B2" s="266" t="s">
        <v>347</v>
      </c>
      <c r="C2" s="266"/>
      <c r="D2" s="275"/>
      <c r="E2" s="275"/>
      <c r="F2" s="275"/>
    </row>
    <row r="3" spans="2:6">
      <c r="B3" s="267"/>
      <c r="C3" s="267"/>
      <c r="D3" s="276"/>
      <c r="E3" s="276"/>
      <c r="F3" s="276"/>
    </row>
    <row r="4" spans="2:6" ht="47.25">
      <c r="B4" s="267" t="s">
        <v>348</v>
      </c>
      <c r="C4" s="267"/>
      <c r="D4" s="276"/>
      <c r="E4" s="276"/>
      <c r="F4" s="276"/>
    </row>
    <row r="5" spans="2:6">
      <c r="B5" s="267"/>
      <c r="C5" s="267"/>
      <c r="D5" s="276"/>
      <c r="E5" s="276"/>
      <c r="F5" s="276"/>
    </row>
    <row r="6" spans="2:6" ht="31.5">
      <c r="B6" s="266" t="s">
        <v>349</v>
      </c>
      <c r="C6" s="266"/>
      <c r="D6" s="275"/>
      <c r="E6" s="275" t="s">
        <v>350</v>
      </c>
      <c r="F6" s="275" t="s">
        <v>351</v>
      </c>
    </row>
    <row r="7" spans="2:6" ht="16.5" thickBot="1">
      <c r="B7" s="267"/>
      <c r="C7" s="267"/>
      <c r="D7" s="276"/>
      <c r="E7" s="276"/>
      <c r="F7" s="276"/>
    </row>
    <row r="8" spans="2:6" ht="48" thickBot="1">
      <c r="B8" s="268" t="s">
        <v>352</v>
      </c>
      <c r="C8" s="269"/>
      <c r="D8" s="277"/>
      <c r="E8" s="277">
        <v>1</v>
      </c>
      <c r="F8" s="278" t="s">
        <v>353</v>
      </c>
    </row>
    <row r="9" spans="2:6">
      <c r="B9" s="267"/>
      <c r="C9" s="267"/>
      <c r="D9" s="276"/>
      <c r="E9" s="276"/>
      <c r="F9" s="276"/>
    </row>
    <row r="10" spans="2:6">
      <c r="B10" s="267"/>
      <c r="C10" s="267"/>
      <c r="D10" s="276"/>
      <c r="E10" s="276"/>
      <c r="F10" s="276"/>
    </row>
    <row r="11" spans="2:6">
      <c r="B11" s="266" t="s">
        <v>354</v>
      </c>
      <c r="C11" s="266"/>
      <c r="D11" s="275"/>
      <c r="E11" s="275"/>
      <c r="F11" s="275"/>
    </row>
    <row r="12" spans="2:6" ht="16.5" thickBot="1">
      <c r="B12" s="267"/>
      <c r="C12" s="267"/>
      <c r="D12" s="276"/>
      <c r="E12" s="276"/>
      <c r="F12" s="276"/>
    </row>
    <row r="13" spans="2:6" ht="47.25">
      <c r="B13" s="270" t="s">
        <v>355</v>
      </c>
      <c r="C13" s="271"/>
      <c r="D13" s="279"/>
      <c r="E13" s="279">
        <v>40</v>
      </c>
      <c r="F13" s="280"/>
    </row>
    <row r="14" spans="2:6">
      <c r="B14" s="272"/>
      <c r="C14" s="267"/>
      <c r="D14" s="276"/>
      <c r="E14" s="276"/>
      <c r="F14" s="281" t="s">
        <v>353</v>
      </c>
    </row>
    <row r="15" spans="2:6">
      <c r="B15" s="272"/>
      <c r="C15" s="267"/>
      <c r="D15" s="276"/>
      <c r="E15" s="276"/>
      <c r="F15" s="281"/>
    </row>
    <row r="16" spans="2:6">
      <c r="B16" s="272"/>
      <c r="C16" s="267"/>
      <c r="D16" s="276"/>
      <c r="E16" s="276"/>
      <c r="F16" s="281"/>
    </row>
    <row r="17" spans="2:6">
      <c r="B17" s="272"/>
      <c r="C17" s="267"/>
      <c r="D17" s="276"/>
      <c r="E17" s="276"/>
      <c r="F17" s="281"/>
    </row>
    <row r="18" spans="2:6">
      <c r="B18" s="272"/>
      <c r="C18" s="267"/>
      <c r="D18" s="276"/>
      <c r="E18" s="276"/>
      <c r="F18" s="281"/>
    </row>
    <row r="19" spans="2:6">
      <c r="B19" s="272"/>
      <c r="C19" s="267"/>
      <c r="D19" s="276"/>
      <c r="E19" s="276"/>
      <c r="F19" s="281"/>
    </row>
    <row r="20" spans="2:6">
      <c r="B20" s="272"/>
      <c r="C20" s="267"/>
      <c r="D20" s="276"/>
      <c r="E20" s="276"/>
      <c r="F20" s="281"/>
    </row>
    <row r="21" spans="2:6">
      <c r="B21" s="272"/>
      <c r="C21" s="267"/>
      <c r="D21" s="276"/>
      <c r="E21" s="276"/>
      <c r="F21" s="281" t="s">
        <v>353</v>
      </c>
    </row>
    <row r="22" spans="2:6">
      <c r="B22" s="272"/>
      <c r="C22" s="267"/>
      <c r="D22" s="276"/>
      <c r="E22" s="276"/>
      <c r="F22" s="281"/>
    </row>
    <row r="23" spans="2:6">
      <c r="B23" s="272"/>
      <c r="C23" s="267"/>
      <c r="D23" s="276"/>
      <c r="E23" s="276"/>
      <c r="F23" s="281" t="s">
        <v>353</v>
      </c>
    </row>
    <row r="24" spans="2:6">
      <c r="B24" s="272"/>
      <c r="C24" s="267"/>
      <c r="D24" s="276"/>
      <c r="E24" s="276"/>
      <c r="F24" s="281"/>
    </row>
    <row r="25" spans="2:6">
      <c r="B25" s="272"/>
      <c r="C25" s="267"/>
      <c r="D25" s="276"/>
      <c r="E25" s="276"/>
      <c r="F25" s="281"/>
    </row>
    <row r="26" spans="2:6">
      <c r="B26" s="272"/>
      <c r="C26" s="267"/>
      <c r="D26" s="276"/>
      <c r="E26" s="276"/>
      <c r="F26" s="281"/>
    </row>
    <row r="27" spans="2:6">
      <c r="B27" s="272"/>
      <c r="C27" s="267"/>
      <c r="D27" s="276"/>
      <c r="E27" s="276"/>
      <c r="F27" s="281"/>
    </row>
    <row r="28" spans="2:6">
      <c r="B28" s="272"/>
      <c r="C28" s="267"/>
      <c r="D28" s="276"/>
      <c r="E28" s="276"/>
      <c r="F28" s="281"/>
    </row>
    <row r="29" spans="2:6">
      <c r="B29" s="272"/>
      <c r="C29" s="267"/>
      <c r="D29" s="276"/>
      <c r="E29" s="276"/>
      <c r="F29" s="281"/>
    </row>
    <row r="30" spans="2:6">
      <c r="B30" s="272"/>
      <c r="C30" s="267"/>
      <c r="D30" s="276"/>
      <c r="E30" s="276"/>
      <c r="F30" s="281"/>
    </row>
    <row r="31" spans="2:6">
      <c r="B31" s="272"/>
      <c r="C31" s="267"/>
      <c r="D31" s="276"/>
      <c r="E31" s="276"/>
      <c r="F31" s="281"/>
    </row>
    <row r="32" spans="2:6">
      <c r="B32" s="272"/>
      <c r="C32" s="267"/>
      <c r="D32" s="276"/>
      <c r="E32" s="276"/>
      <c r="F32" s="281"/>
    </row>
    <row r="33" spans="2:6">
      <c r="B33" s="272"/>
      <c r="C33" s="267"/>
      <c r="D33" s="276"/>
      <c r="E33" s="276"/>
      <c r="F33" s="281"/>
    </row>
    <row r="34" spans="2:6">
      <c r="B34" s="272"/>
      <c r="C34" s="267"/>
      <c r="D34" s="276"/>
      <c r="E34" s="276"/>
      <c r="F34" s="281"/>
    </row>
    <row r="35" spans="2:6">
      <c r="B35" s="272"/>
      <c r="C35" s="267"/>
      <c r="D35" s="276"/>
      <c r="E35" s="276"/>
      <c r="F35" s="281"/>
    </row>
    <row r="36" spans="2:6">
      <c r="B36" s="272"/>
      <c r="C36" s="267"/>
      <c r="D36" s="276"/>
      <c r="E36" s="276"/>
      <c r="F36" s="281"/>
    </row>
    <row r="37" spans="2:6">
      <c r="B37" s="272"/>
      <c r="C37" s="267"/>
      <c r="D37" s="276"/>
      <c r="E37" s="276"/>
      <c r="F37" s="281"/>
    </row>
    <row r="38" spans="2:6">
      <c r="B38" s="272"/>
      <c r="C38" s="267"/>
      <c r="D38" s="276"/>
      <c r="E38" s="276"/>
      <c r="F38" s="281"/>
    </row>
    <row r="39" spans="2:6">
      <c r="B39" s="272"/>
      <c r="C39" s="267"/>
      <c r="D39" s="276"/>
      <c r="E39" s="276"/>
      <c r="F39" s="281"/>
    </row>
    <row r="40" spans="2:6">
      <c r="B40" s="272"/>
      <c r="C40" s="267"/>
      <c r="D40" s="276"/>
      <c r="E40" s="276"/>
      <c r="F40" s="281" t="s">
        <v>353</v>
      </c>
    </row>
    <row r="41" spans="2:6">
      <c r="B41" s="272"/>
      <c r="C41" s="267"/>
      <c r="D41" s="276"/>
      <c r="E41" s="276"/>
      <c r="F41" s="281"/>
    </row>
    <row r="42" spans="2:6">
      <c r="B42" s="272"/>
      <c r="C42" s="267"/>
      <c r="D42" s="276"/>
      <c r="E42" s="276"/>
      <c r="F42" s="281"/>
    </row>
    <row r="43" spans="2:6">
      <c r="B43" s="272"/>
      <c r="C43" s="267"/>
      <c r="D43" s="276"/>
      <c r="E43" s="276"/>
      <c r="F43" s="281"/>
    </row>
    <row r="44" spans="2:6">
      <c r="B44" s="272"/>
      <c r="C44" s="267"/>
      <c r="D44" s="276"/>
      <c r="E44" s="276"/>
      <c r="F44" s="281"/>
    </row>
    <row r="45" spans="2:6">
      <c r="B45" s="272"/>
      <c r="C45" s="267"/>
      <c r="D45" s="276"/>
      <c r="E45" s="276"/>
      <c r="F45" s="281"/>
    </row>
    <row r="46" spans="2:6">
      <c r="B46" s="272"/>
      <c r="C46" s="267"/>
      <c r="D46" s="276"/>
      <c r="E46" s="276"/>
      <c r="F46" s="281"/>
    </row>
    <row r="47" spans="2:6">
      <c r="B47" s="272"/>
      <c r="C47" s="267"/>
      <c r="D47" s="276"/>
      <c r="E47" s="276"/>
      <c r="F47" s="281"/>
    </row>
    <row r="48" spans="2:6">
      <c r="B48" s="272"/>
      <c r="C48" s="267"/>
      <c r="D48" s="276"/>
      <c r="E48" s="276"/>
      <c r="F48" s="281"/>
    </row>
    <row r="49" spans="2:6">
      <c r="B49" s="272"/>
      <c r="C49" s="267"/>
      <c r="D49" s="276"/>
      <c r="E49" s="276"/>
      <c r="F49" s="281"/>
    </row>
    <row r="50" spans="2:6">
      <c r="B50" s="272"/>
      <c r="C50" s="267"/>
      <c r="D50" s="276"/>
      <c r="E50" s="276"/>
      <c r="F50" s="281"/>
    </row>
    <row r="51" spans="2:6">
      <c r="B51" s="272"/>
      <c r="C51" s="267"/>
      <c r="D51" s="276"/>
      <c r="E51" s="276"/>
      <c r="F51" s="281"/>
    </row>
    <row r="52" spans="2:6">
      <c r="B52" s="272"/>
      <c r="C52" s="267"/>
      <c r="D52" s="276"/>
      <c r="E52" s="276"/>
      <c r="F52" s="281"/>
    </row>
    <row r="53" spans="2:6" ht="16.5" thickBot="1">
      <c r="B53" s="273"/>
      <c r="C53" s="274"/>
      <c r="D53" s="282"/>
      <c r="E53" s="282"/>
      <c r="F53" s="283"/>
    </row>
    <row r="54" spans="2:6">
      <c r="B54" s="267"/>
      <c r="C54" s="267"/>
      <c r="D54" s="276"/>
      <c r="E54" s="276"/>
      <c r="F54" s="27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Checklist</vt:lpstr>
      <vt:lpstr>old - Health+wellbeing</vt:lpstr>
      <vt:lpstr>old -Economic</vt:lpstr>
      <vt:lpstr>old-Construction Quality</vt:lpstr>
      <vt:lpstr>Old-Location</vt:lpstr>
      <vt:lpstr>Compatibility Report</vt:lpstr>
      <vt:lpstr>'old - Health+wellbeing'!Criteria</vt:lpstr>
      <vt:lpstr>'old -Economic'!Criteria</vt:lpstr>
      <vt:lpstr>'old-Construction Quality'!Criteria</vt:lpstr>
      <vt:lpstr>'Old-Location'!Criteria</vt:lpstr>
      <vt:lpstr>Checklist!Print_Area</vt:lpstr>
      <vt:lpstr>Checklist!Print_Titles</vt:lpstr>
    </vt:vector>
  </TitlesOfParts>
  <Company>GIFSC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Neoma Lira</dc:creator>
  <cp:lastModifiedBy>Admin</cp:lastModifiedBy>
  <cp:lastPrinted>2015-01-14T14:07:22Z</cp:lastPrinted>
  <dcterms:created xsi:type="dcterms:W3CDTF">2014-10-14T11:30:35Z</dcterms:created>
  <dcterms:modified xsi:type="dcterms:W3CDTF">2016-12-15T11:07:47Z</dcterms:modified>
</cp:coreProperties>
</file>