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60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eoma/Dropbox/Residential rating tool/WP 1 Tech Dev. and Support/ WP1.03 Detail Technical User Manual/Indicators/4 QUALITY ASSURANCE/3 4 Design and Construction Skills/"/>
    </mc:Choice>
  </mc:AlternateContent>
  <bookViews>
    <workbookView xWindow="1180" yWindow="500" windowWidth="26940" windowHeight="17140"/>
  </bookViews>
  <sheets>
    <sheet name="Calculator" sheetId="4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4" l="1"/>
  <c r="H14" i="4"/>
  <c r="G19" i="4"/>
  <c r="H19" i="4"/>
  <c r="G23" i="4"/>
  <c r="H29" i="4"/>
  <c r="H32" i="4"/>
  <c r="G37" i="4"/>
  <c r="H37" i="4"/>
  <c r="G41" i="4"/>
  <c r="H47" i="4"/>
  <c r="H50" i="4"/>
  <c r="G55" i="4"/>
  <c r="H55" i="4"/>
  <c r="G59" i="4"/>
  <c r="H65" i="4"/>
  <c r="H68" i="4"/>
  <c r="G73" i="4"/>
  <c r="H73" i="4"/>
  <c r="G77" i="4"/>
  <c r="H83" i="4"/>
  <c r="H86" i="4"/>
  <c r="G91" i="4"/>
  <c r="H91" i="4"/>
  <c r="G95" i="4"/>
  <c r="H101" i="4"/>
  <c r="H104" i="4"/>
  <c r="G109" i="4"/>
  <c r="H109" i="4"/>
  <c r="G113" i="4"/>
  <c r="H119" i="4"/>
  <c r="H122" i="4"/>
  <c r="G127" i="4"/>
  <c r="H127" i="4"/>
  <c r="G131" i="4"/>
  <c r="H137" i="4"/>
  <c r="H140" i="4"/>
  <c r="G145" i="4"/>
  <c r="H145" i="4"/>
  <c r="G149" i="4"/>
  <c r="H152" i="4"/>
  <c r="E154" i="4"/>
  <c r="B137" i="4"/>
  <c r="E135" i="4"/>
  <c r="B119" i="4"/>
  <c r="E117" i="4"/>
  <c r="B101" i="4"/>
  <c r="E99" i="4"/>
  <c r="B83" i="4"/>
  <c r="E81" i="4"/>
  <c r="B65" i="4"/>
  <c r="E63" i="4"/>
  <c r="B47" i="4"/>
  <c r="E45" i="4"/>
  <c r="B29" i="4"/>
  <c r="E9" i="4"/>
  <c r="E27" i="4"/>
  <c r="I152" i="4"/>
  <c r="E156" i="4"/>
</calcChain>
</file>

<file path=xl/sharedStrings.xml><?xml version="1.0" encoding="utf-8"?>
<sst xmlns="http://schemas.openxmlformats.org/spreadsheetml/2006/main" count="129" uniqueCount="52">
  <si>
    <t>CONSTRUCTION SKILLS CALCULATOR</t>
  </si>
  <si>
    <t>select here</t>
  </si>
  <si>
    <t>yes</t>
  </si>
  <si>
    <t>no</t>
  </si>
  <si>
    <t>MAIN CONTRACTOR SKILLS</t>
  </si>
  <si>
    <t>Main contractor name:</t>
  </si>
  <si>
    <t>Main contractor</t>
  </si>
  <si>
    <t>Is the principle construction site manager upskilled in the Building Regulations?</t>
  </si>
  <si>
    <t>SUB 1</t>
  </si>
  <si>
    <t>SUB 2</t>
  </si>
  <si>
    <t>SUB 3</t>
  </si>
  <si>
    <t>SUB 4</t>
  </si>
  <si>
    <t>SUB 5</t>
  </si>
  <si>
    <t>SUB 7</t>
  </si>
  <si>
    <r>
      <t xml:space="preserve">% of total accounted construction personnel on site
</t>
    </r>
    <r>
      <rPr>
        <sz val="16"/>
        <color theme="1"/>
        <rFont val="Calibri (Body)"/>
      </rPr>
      <t>(this should be greater than 70%)</t>
    </r>
  </si>
  <si>
    <t>Principle construction site manager name</t>
  </si>
  <si>
    <t>Name</t>
  </si>
  <si>
    <t>SUB 6</t>
  </si>
  <si>
    <t>CIRI register number</t>
  </si>
  <si>
    <r>
      <t xml:space="preserve">Is the main contractor CIRI registered?
</t>
    </r>
    <r>
      <rPr>
        <b/>
        <sz val="14"/>
        <color theme="4" tint="-0.249977111117893"/>
        <rFont val="Calibri (Body)"/>
      </rPr>
      <t>https://www.ciri.ie</t>
    </r>
  </si>
  <si>
    <t xml:space="preserve">Percentage of main contractor's employees on CWSR register </t>
  </si>
  <si>
    <t xml:space="preserve">Name of principle construction site manager </t>
  </si>
  <si>
    <t>What is the total estimated number of  personnel from all contractors &amp; subcontractors on site during works period</t>
  </si>
  <si>
    <t>Fill in course details Provider/date</t>
  </si>
  <si>
    <t xml:space="preserve">Total number of Contractor's construction employees. (all sites ) </t>
  </si>
  <si>
    <t xml:space="preserve">Number of contractor's employees registered on Construction Workers Skills Register (CWSR) </t>
  </si>
  <si>
    <t>https://www.constructionworkerskillsregister.ie</t>
  </si>
  <si>
    <t>Number of contractors &amp; sub-contractors  assessed below. Should assess sufficent to represent 70% of total construction personnel on site during works.</t>
  </si>
  <si>
    <t>TOTAL POINTS FOR MAIN CONTRACTOR</t>
  </si>
  <si>
    <t xml:space="preserve">TOTAL POINTS FOR SUBCONTRACTOR 1 </t>
  </si>
  <si>
    <t>TOTAL POINTS FOR SUBCONTRACTOR 3</t>
  </si>
  <si>
    <t>Total points awarded for Construction Team Skills</t>
  </si>
  <si>
    <t>SUBCONTRACTOR 1 SKILLS</t>
  </si>
  <si>
    <t>Subcontractor 1 name:</t>
  </si>
  <si>
    <t>SUBCONTRACTOR 2 SKILLS</t>
  </si>
  <si>
    <t>Subcontractor 2 name:</t>
  </si>
  <si>
    <t>TOTAL POINTS FOR SUBCONTRACTOR 2</t>
  </si>
  <si>
    <t>SUBCONTRACTOR 3 SKILLS</t>
  </si>
  <si>
    <t>Subcontractor 3 name:</t>
  </si>
  <si>
    <t>SUBCONTRACTOR 4 SKILLS</t>
  </si>
  <si>
    <t>Subcontractor 4 name:</t>
  </si>
  <si>
    <t>TOTAL POINTS FOR SUBCONTRACTOR 4</t>
  </si>
  <si>
    <t>SUBCONTRACTOR 5 SKILLS</t>
  </si>
  <si>
    <t>Subcontractor 5 name:</t>
  </si>
  <si>
    <t>TOTAL POINTS FOR SUBCONTRACTOR 5</t>
  </si>
  <si>
    <t>SUBCONTRACTOR 6 SKILLS</t>
  </si>
  <si>
    <t>Subcontractor 6 name:</t>
  </si>
  <si>
    <t>TOTAL POINTS FOR SUBCONTRACTOR 6</t>
  </si>
  <si>
    <t>SUBCONTRACTOR 7 SKILLS</t>
  </si>
  <si>
    <t>Subcontractor 7 name:</t>
  </si>
  <si>
    <t>TOTAL POINTS FOR SUBCONTRACTOR 7</t>
  </si>
  <si>
    <t>SELECT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</si>
</sst>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 (Body)"/>
    </font>
    <font>
      <b/>
      <sz val="14"/>
      <color theme="4" tint="-0.249977111117893"/>
      <name val="Calibri (Body)"/>
    </font>
    <font>
      <b/>
      <sz val="20"/>
      <name val="Calibri"/>
      <family val="2"/>
      <scheme val="minor"/>
    </font>
    <font>
      <sz val="14"/>
      <color theme="2"/>
      <name val="Calibri"/>
      <family val="2"/>
      <scheme val="minor"/>
    </font>
    <font>
      <u/>
      <sz val="9.9"/>
      <color theme="10"/>
      <name val="Calibri"/>
      <family val="2"/>
    </font>
    <font>
      <sz val="20"/>
      <name val="Calibri"/>
      <scheme val="minor"/>
    </font>
    <font>
      <sz val="12"/>
      <color theme="3" tint="0.79998168889431442"/>
      <name val="Calibri"/>
      <family val="2"/>
      <scheme val="minor"/>
    </font>
    <font>
      <u/>
      <sz val="12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Protection="1"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left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1" fontId="2" fillId="4" borderId="9" xfId="7" applyNumberFormat="1" applyFont="1" applyFill="1" applyBorder="1" applyAlignment="1" applyProtection="1">
      <alignment horizontal="center" vertical="center"/>
      <protection locked="0" hidden="1"/>
    </xf>
    <xf numFmtId="0" fontId="0" fillId="3" borderId="3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7" xfId="0" applyFill="1" applyBorder="1" applyProtection="1">
      <protection hidden="1"/>
    </xf>
    <xf numFmtId="9" fontId="11" fillId="3" borderId="9" xfId="7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13" fillId="3" borderId="8" xfId="0" applyFont="1" applyFill="1" applyBorder="1" applyAlignment="1" applyProtection="1">
      <alignment horizontal="center" vertical="center"/>
      <protection hidden="1"/>
    </xf>
    <xf numFmtId="49" fontId="6" fillId="4" borderId="9" xfId="0" applyNumberFormat="1" applyFont="1" applyFill="1" applyBorder="1" applyAlignment="1" applyProtection="1">
      <alignment vertical="center" wrapText="1"/>
      <protection locked="0" hidden="1"/>
    </xf>
    <xf numFmtId="1" fontId="10" fillId="3" borderId="9" xfId="7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" fontId="6" fillId="4" borderId="9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0" xfId="0" applyNumberFormat="1" applyFont="1" applyFill="1" applyBorder="1" applyAlignment="1" applyProtection="1">
      <alignment horizontal="center" vertical="center"/>
      <protection hidden="1"/>
    </xf>
    <xf numFmtId="9" fontId="2" fillId="3" borderId="9" xfId="7" applyFont="1" applyFill="1" applyBorder="1" applyAlignment="1" applyProtection="1">
      <alignment horizontal="center" vertical="center"/>
      <protection hidden="1"/>
    </xf>
    <xf numFmtId="1" fontId="6" fillId="0" borderId="9" xfId="0" applyNumberFormat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vertical="center"/>
      <protection hidden="1"/>
    </xf>
    <xf numFmtId="49" fontId="2" fillId="5" borderId="10" xfId="0" applyNumberFormat="1" applyFont="1" applyFill="1" applyBorder="1" applyAlignment="1" applyProtection="1">
      <alignment vertical="center" wrapText="1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1" xfId="0" applyFont="1" applyFill="1" applyBorder="1" applyAlignment="1" applyProtection="1">
      <alignment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Border="1" applyAlignment="1" applyProtection="1">
      <alignment vertical="center" wrapText="1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left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locked="0" hidden="1"/>
    </xf>
    <xf numFmtId="0" fontId="6" fillId="6" borderId="16" xfId="0" applyFont="1" applyFill="1" applyBorder="1" applyAlignment="1" applyProtection="1">
      <alignment vertical="center" wrapText="1"/>
      <protection hidden="1"/>
    </xf>
    <xf numFmtId="49" fontId="6" fillId="6" borderId="17" xfId="0" applyNumberFormat="1" applyFont="1" applyFill="1" applyBorder="1" applyAlignment="1" applyProtection="1">
      <alignment vertical="center" wrapText="1"/>
      <protection locked="0" hidden="1"/>
    </xf>
    <xf numFmtId="0" fontId="6" fillId="6" borderId="17" xfId="0" applyFont="1" applyFill="1" applyBorder="1" applyAlignment="1" applyProtection="1">
      <alignment horizontal="center" vertical="center" wrapText="1"/>
      <protection hidden="1"/>
    </xf>
    <xf numFmtId="0" fontId="2" fillId="6" borderId="17" xfId="0" applyFont="1" applyFill="1" applyBorder="1" applyAlignment="1" applyProtection="1">
      <alignment vertical="center" wrapText="1"/>
      <protection hidden="1"/>
    </xf>
    <xf numFmtId="0" fontId="6" fillId="6" borderId="17" xfId="0" applyFont="1" applyFill="1" applyBorder="1" applyAlignment="1" applyProtection="1">
      <alignment horizontal="center" vertical="center" wrapText="1"/>
      <protection locked="0" hidden="1"/>
    </xf>
    <xf numFmtId="0" fontId="10" fillId="5" borderId="16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 wrapText="1"/>
      <protection hidden="1"/>
    </xf>
    <xf numFmtId="0" fontId="2" fillId="5" borderId="17" xfId="0" applyFont="1" applyFill="1" applyBorder="1" applyAlignment="1" applyProtection="1">
      <alignment horizontal="left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hidden="1"/>
    </xf>
    <xf numFmtId="0" fontId="10" fillId="5" borderId="20" xfId="0" applyFont="1" applyFill="1" applyBorder="1" applyAlignment="1" applyProtection="1">
      <alignment horizontal="center" vertical="center"/>
      <protection hidden="1"/>
    </xf>
    <xf numFmtId="0" fontId="10" fillId="5" borderId="21" xfId="0" applyFont="1" applyFill="1" applyBorder="1" applyAlignment="1" applyProtection="1">
      <alignment horizontal="center" vertical="center"/>
      <protection hidden="1"/>
    </xf>
    <xf numFmtId="0" fontId="2" fillId="5" borderId="18" xfId="0" applyFont="1" applyFill="1" applyBorder="1" applyAlignment="1" applyProtection="1">
      <alignment horizontal="left" vertical="center" wrapText="1"/>
      <protection hidden="1"/>
    </xf>
    <xf numFmtId="0" fontId="12" fillId="5" borderId="19" xfId="0" applyFont="1" applyFill="1" applyBorder="1" applyAlignment="1" applyProtection="1">
      <alignment horizontal="center" vertical="center"/>
      <protection hidden="1"/>
    </xf>
    <xf numFmtId="0" fontId="2" fillId="6" borderId="20" xfId="0" applyFont="1" applyFill="1" applyBorder="1" applyAlignment="1" applyProtection="1">
      <alignment horizontal="left" vertical="center"/>
      <protection hidden="1"/>
    </xf>
    <xf numFmtId="0" fontId="12" fillId="6" borderId="21" xfId="0" applyFont="1" applyFill="1" applyBorder="1" applyAlignment="1" applyProtection="1">
      <alignment horizontal="center" vertical="center"/>
      <protection hidden="1"/>
    </xf>
    <xf numFmtId="0" fontId="2" fillId="6" borderId="18" xfId="0" applyFont="1" applyFill="1" applyBorder="1" applyAlignment="1" applyProtection="1">
      <alignment horizontal="left" vertical="center" wrapText="1"/>
      <protection hidden="1"/>
    </xf>
    <xf numFmtId="0" fontId="12" fillId="6" borderId="19" xfId="0" applyFont="1" applyFill="1" applyBorder="1" applyAlignment="1" applyProtection="1">
      <alignment horizontal="center" vertical="center"/>
      <protection hidden="1"/>
    </xf>
    <xf numFmtId="1" fontId="2" fillId="4" borderId="23" xfId="7" applyNumberFormat="1" applyFont="1" applyFill="1" applyBorder="1" applyAlignment="1" applyProtection="1">
      <alignment horizontal="center" vertical="center"/>
      <protection locked="0" hidden="1"/>
    </xf>
    <xf numFmtId="9" fontId="2" fillId="3" borderId="23" xfId="7" applyFont="1" applyFill="1" applyBorder="1" applyAlignment="1" applyProtection="1">
      <alignment horizontal="center" vertical="center"/>
      <protection hidden="1"/>
    </xf>
    <xf numFmtId="49" fontId="6" fillId="6" borderId="27" xfId="0" applyNumberFormat="1" applyFont="1" applyFill="1" applyBorder="1" applyAlignment="1" applyProtection="1">
      <alignment vertical="center" wrapText="1"/>
      <protection locked="0" hidden="1"/>
    </xf>
    <xf numFmtId="0" fontId="6" fillId="6" borderId="27" xfId="0" applyFont="1" applyFill="1" applyBorder="1" applyAlignment="1" applyProtection="1">
      <alignment horizontal="center" vertical="center" wrapText="1"/>
      <protection locked="0" hidden="1"/>
    </xf>
    <xf numFmtId="0" fontId="17" fillId="3" borderId="17" xfId="0" applyFont="1" applyFill="1" applyBorder="1" applyAlignment="1" applyProtection="1">
      <alignment horizontal="center" vertical="center" wrapText="1"/>
      <protection locked="0" hidden="1"/>
    </xf>
    <xf numFmtId="0" fontId="2" fillId="3" borderId="0" xfId="0" applyFont="1" applyFill="1" applyBorder="1" applyAlignment="1" applyProtection="1">
      <alignment horizontal="left" vertical="center" wrapText="1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locked="0" hidden="1"/>
    </xf>
    <xf numFmtId="0" fontId="6" fillId="4" borderId="12" xfId="0" applyFont="1" applyFill="1" applyBorder="1" applyAlignment="1" applyProtection="1">
      <alignment horizontal="center" vertical="center" wrapText="1"/>
      <protection locked="0" hidden="1"/>
    </xf>
    <xf numFmtId="0" fontId="6" fillId="4" borderId="10" xfId="0" applyFont="1" applyFill="1" applyBorder="1" applyAlignment="1" applyProtection="1">
      <alignment horizontal="center" vertical="center" wrapText="1"/>
      <protection locked="0" hidden="1"/>
    </xf>
    <xf numFmtId="0" fontId="6" fillId="4" borderId="13" xfId="0" applyFont="1" applyFill="1" applyBorder="1" applyAlignment="1" applyProtection="1">
      <alignment horizontal="center" vertical="center" wrapText="1"/>
      <protection locked="0" hidden="1"/>
    </xf>
    <xf numFmtId="0" fontId="6" fillId="4" borderId="14" xfId="0" applyFont="1" applyFill="1" applyBorder="1" applyAlignment="1" applyProtection="1">
      <alignment horizontal="center" vertical="center" wrapText="1"/>
      <protection locked="0" hidden="1"/>
    </xf>
    <xf numFmtId="0" fontId="6" fillId="4" borderId="15" xfId="0" applyFont="1" applyFill="1" applyBorder="1" applyAlignment="1" applyProtection="1">
      <alignment horizontal="center" vertical="center" wrapText="1"/>
      <protection locked="0"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13" xfId="0" applyFont="1" applyFill="1" applyBorder="1" applyAlignment="1" applyProtection="1">
      <alignment horizontal="left" vertical="center" wrapText="1"/>
      <protection hidden="1"/>
    </xf>
    <xf numFmtId="0" fontId="10" fillId="3" borderId="5" xfId="0" applyFont="1" applyFill="1" applyBorder="1" applyAlignment="1" applyProtection="1">
      <alignment horizontal="left" vertical="center" wrapText="1"/>
      <protection hidden="1"/>
    </xf>
    <xf numFmtId="0" fontId="10" fillId="3" borderId="0" xfId="0" applyFont="1" applyFill="1" applyBorder="1" applyAlignment="1" applyProtection="1">
      <alignment horizontal="left" vertical="center"/>
      <protection hidden="1"/>
    </xf>
    <xf numFmtId="0" fontId="10" fillId="3" borderId="5" xfId="0" applyFont="1" applyFill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26" xfId="0" applyFont="1" applyFill="1" applyBorder="1" applyAlignment="1" applyProtection="1">
      <alignment horizontal="center" vertical="center"/>
      <protection hidden="1"/>
    </xf>
    <xf numFmtId="1" fontId="6" fillId="5" borderId="17" xfId="0" applyNumberFormat="1" applyFont="1" applyFill="1" applyBorder="1" applyAlignment="1" applyProtection="1">
      <alignment horizontal="center" vertical="center" wrapText="1"/>
      <protection hidden="1"/>
    </xf>
    <xf numFmtId="0" fontId="20" fillId="6" borderId="1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 wrapText="1"/>
      <protection locked="0" hidden="1"/>
    </xf>
    <xf numFmtId="1" fontId="6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18" fillId="3" borderId="0" xfId="8" applyFill="1" applyBorder="1" applyAlignment="1" applyProtection="1">
      <alignment horizontal="left" vertical="center" wrapText="1"/>
      <protection hidden="1"/>
    </xf>
    <xf numFmtId="1" fontId="2" fillId="3" borderId="0" xfId="7" applyNumberFormat="1" applyFont="1" applyFill="1" applyBorder="1" applyAlignment="1" applyProtection="1">
      <alignment horizontal="center" vertical="center"/>
      <protection locked="0" hidden="1"/>
    </xf>
    <xf numFmtId="0" fontId="10" fillId="5" borderId="5" xfId="0" applyFont="1" applyFill="1" applyBorder="1" applyAlignment="1" applyProtection="1">
      <alignment horizontal="center" vertical="center"/>
      <protection hidden="1"/>
    </xf>
    <xf numFmtId="0" fontId="10" fillId="5" borderId="17" xfId="0" applyFont="1" applyFill="1" applyBorder="1" applyAlignment="1" applyProtection="1">
      <alignment horizontal="center" vertical="center"/>
      <protection hidden="1"/>
    </xf>
    <xf numFmtId="0" fontId="10" fillId="5" borderId="0" xfId="0" applyFont="1" applyFill="1" applyBorder="1" applyAlignment="1" applyProtection="1">
      <alignment horizontal="center" vertical="center"/>
      <protection hidden="1"/>
    </xf>
    <xf numFmtId="0" fontId="10" fillId="5" borderId="1" xfId="0" applyFont="1" applyFill="1" applyBorder="1" applyAlignment="1" applyProtection="1">
      <alignment horizontal="center" vertical="center"/>
      <protection hidden="1"/>
    </xf>
    <xf numFmtId="49" fontId="6" fillId="0" borderId="23" xfId="0" applyNumberFormat="1" applyFont="1" applyFill="1" applyBorder="1" applyAlignment="1" applyProtection="1">
      <alignment vertical="center" wrapText="1"/>
      <protection locked="0"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1" fontId="2" fillId="0" borderId="23" xfId="7" applyNumberFormat="1" applyFont="1" applyFill="1" applyBorder="1" applyAlignment="1" applyProtection="1">
      <alignment horizontal="center" vertical="center"/>
      <protection locked="0" hidden="1"/>
    </xf>
    <xf numFmtId="1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8" fillId="3" borderId="0" xfId="8" applyFill="1" applyBorder="1" applyAlignment="1" applyProtection="1">
      <alignment vertical="center" wrapText="1"/>
      <protection hidden="1"/>
    </xf>
    <xf numFmtId="0" fontId="19" fillId="7" borderId="6" xfId="0" applyFont="1" applyFill="1" applyBorder="1" applyAlignment="1" applyProtection="1">
      <alignment horizontal="center" vertical="center"/>
      <protection hidden="1"/>
    </xf>
    <xf numFmtId="0" fontId="19" fillId="7" borderId="7" xfId="0" applyFont="1" applyFill="1" applyBorder="1" applyAlignment="1" applyProtection="1">
      <alignment horizontal="center" vertical="center"/>
      <protection hidden="1"/>
    </xf>
    <xf numFmtId="0" fontId="19" fillId="7" borderId="8" xfId="0" applyFont="1" applyFill="1" applyBorder="1" applyAlignment="1" applyProtection="1">
      <alignment horizontal="center" vertical="center"/>
      <protection hidden="1"/>
    </xf>
    <xf numFmtId="0" fontId="0" fillId="8" borderId="2" xfId="0" applyFill="1" applyBorder="1" applyProtection="1">
      <protection hidden="1"/>
    </xf>
    <xf numFmtId="0" fontId="9" fillId="8" borderId="3" xfId="0" applyFont="1" applyFill="1" applyBorder="1" applyAlignment="1" applyProtection="1">
      <alignment horizontal="center" vertical="center"/>
      <protection hidden="1"/>
    </xf>
    <xf numFmtId="0" fontId="0" fillId="8" borderId="3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2" fillId="8" borderId="5" xfId="0" applyFont="1" applyFill="1" applyBorder="1" applyAlignment="1" applyProtection="1">
      <alignment vertical="center" wrapText="1"/>
      <protection hidden="1"/>
    </xf>
    <xf numFmtId="0" fontId="9" fillId="8" borderId="0" xfId="0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Alignment="1" applyProtection="1">
      <alignment horizontal="left" vertical="center" wrapText="1"/>
      <protection hidden="1"/>
    </xf>
    <xf numFmtId="0" fontId="2" fillId="8" borderId="13" xfId="0" applyFont="1" applyFill="1" applyBorder="1" applyAlignment="1" applyProtection="1">
      <alignment horizontal="left" vertical="center" wrapText="1"/>
      <protection hidden="1"/>
    </xf>
    <xf numFmtId="0" fontId="0" fillId="8" borderId="1" xfId="0" applyFill="1" applyBorder="1" applyProtection="1">
      <protection hidden="1"/>
    </xf>
    <xf numFmtId="0" fontId="11" fillId="8" borderId="6" xfId="0" applyFont="1" applyFill="1" applyBorder="1" applyAlignment="1" applyProtection="1">
      <alignment horizontal="right" wrapText="1"/>
      <protection hidden="1"/>
    </xf>
    <xf numFmtId="0" fontId="11" fillId="8" borderId="7" xfId="0" applyFont="1" applyFill="1" applyBorder="1" applyAlignment="1" applyProtection="1">
      <alignment horizontal="right" wrapText="1"/>
      <protection hidden="1"/>
    </xf>
    <xf numFmtId="0" fontId="9" fillId="8" borderId="7" xfId="0" applyFont="1" applyFill="1" applyBorder="1" applyAlignment="1" applyProtection="1">
      <alignment horizontal="center" vertical="center"/>
      <protection hidden="1"/>
    </xf>
    <xf numFmtId="0" fontId="9" fillId="8" borderId="7" xfId="0" applyFont="1" applyFill="1" applyBorder="1" applyAlignment="1" applyProtection="1">
      <alignment horizontal="center" vertical="center"/>
      <protection locked="0" hidden="1"/>
    </xf>
    <xf numFmtId="0" fontId="0" fillId="8" borderId="7" xfId="0" applyFill="1" applyBorder="1" applyProtection="1">
      <protection hidden="1"/>
    </xf>
    <xf numFmtId="0" fontId="0" fillId="8" borderId="8" xfId="0" applyFill="1" applyBorder="1" applyProtection="1">
      <protection hidden="1"/>
    </xf>
    <xf numFmtId="1" fontId="6" fillId="0" borderId="9" xfId="0" applyNumberFormat="1" applyFont="1" applyFill="1" applyBorder="1" applyAlignment="1" applyProtection="1">
      <alignment horizontal="center" vertical="center"/>
      <protection hidden="1"/>
    </xf>
    <xf numFmtId="0" fontId="21" fillId="3" borderId="0" xfId="8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</cellXfs>
  <cellStyles count="13">
    <cellStyle name="Followed Hyperlink" xfId="6" builtinId="9" hidden="1"/>
    <cellStyle name="Followed Hyperlink" xfId="4" builtinId="9" hidden="1"/>
    <cellStyle name="Followed Hyperlink" xfId="2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5" builtinId="8" hidden="1"/>
    <cellStyle name="Hyperlink" xfId="3" builtinId="8" hidden="1"/>
    <cellStyle name="Hyperlink" xfId="1" builtinId="8" hidden="1"/>
    <cellStyle name="Hyperlink" xfId="8" builtinId="8"/>
    <cellStyle name="Normal" xfId="0" builtinId="0"/>
    <cellStyle name="Percent" xfId="7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183938</xdr:colOff>
      <xdr:row>0</xdr:row>
      <xdr:rowOff>121359</xdr:rowOff>
    </xdr:from>
    <xdr:to>
      <xdr:col>8</xdr:col>
      <xdr:colOff>82667</xdr:colOff>
      <xdr:row>1</xdr:row>
      <xdr:rowOff>183443</xdr:rowOff>
    </xdr:to>
    <xdr:pic>
      <xdr:nvPicPr>
        <xdr:cNvPr id="2" name="Picture 1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0827" y="121359"/>
          <a:ext cx="3694618" cy="1162751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14109</xdr:colOff>
      <xdr:row>0</xdr:row>
      <xdr:rowOff>84667</xdr:rowOff>
    </xdr:from>
    <xdr:to>
      <xdr:col>1</xdr:col>
      <xdr:colOff>1114779</xdr:colOff>
      <xdr:row>1</xdr:row>
      <xdr:rowOff>106949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0998" y="84667"/>
          <a:ext cx="1100670" cy="1122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structionworkerskillsregister.ie/" TargetMode="External"/><Relationship Id="rId4" Type="http://schemas.openxmlformats.org/officeDocument/2006/relationships/hyperlink" Target="https://www.constructionworkerskillsregister.ie/" TargetMode="External"/><Relationship Id="rId5" Type="http://schemas.openxmlformats.org/officeDocument/2006/relationships/hyperlink" Target="https://www.constructionworkerskillsregister.ie/" TargetMode="External"/><Relationship Id="rId6" Type="http://schemas.openxmlformats.org/officeDocument/2006/relationships/hyperlink" Target="https://www.constructionworkerskillsregister.ie/" TargetMode="External"/><Relationship Id="rId7" Type="http://schemas.openxmlformats.org/officeDocument/2006/relationships/hyperlink" Target="https://www.constructionworkerskillsregister.ie/" TargetMode="External"/><Relationship Id="rId8" Type="http://schemas.openxmlformats.org/officeDocument/2006/relationships/hyperlink" Target="https://www.constructionworkerskillsregister.ie/" TargetMode="External"/><Relationship Id="rId9" Type="http://schemas.openxmlformats.org/officeDocument/2006/relationships/printerSettings" Target="../printerSettings/printerSettings1.bin"/><Relationship Id="rId10" Type="http://schemas.openxmlformats.org/officeDocument/2006/relationships/drawing" Target="../drawings/drawing1.xml"/><Relationship Id="rId1" Type="http://schemas.openxmlformats.org/officeDocument/2006/relationships/hyperlink" Target="https://www.constructionworkerskillsregister.ie/" TargetMode="External"/><Relationship Id="rId2" Type="http://schemas.openxmlformats.org/officeDocument/2006/relationships/hyperlink" Target="https://www.constructionworkerskillsregister.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0"/>
  <sheetViews>
    <sheetView showGridLines="0" tabSelected="1" zoomScale="80" zoomScaleNormal="80" zoomScalePageLayoutView="80" workbookViewId="0">
      <selection activeCell="E162" sqref="E162"/>
    </sheetView>
  </sheetViews>
  <sheetFormatPr baseColWidth="10" defaultColWidth="8.83203125" defaultRowHeight="15" x14ac:dyDescent="0.2"/>
  <cols>
    <col min="1" max="1" width="21.5" style="1" customWidth="1"/>
    <col min="2" max="2" width="51.33203125" style="1" customWidth="1"/>
    <col min="3" max="3" width="35" style="1" customWidth="1"/>
    <col min="4" max="4" width="2.1640625" style="1" customWidth="1"/>
    <col min="5" max="5" width="24" style="1" customWidth="1"/>
    <col min="6" max="6" width="22.5" style="1" customWidth="1"/>
    <col min="7" max="7" width="25.1640625" style="1" customWidth="1"/>
    <col min="8" max="8" width="2" style="1" customWidth="1"/>
    <col min="9" max="9" width="79" style="1" customWidth="1"/>
    <col min="10" max="13" width="8.83203125" style="1"/>
    <col min="14" max="14" width="0.1640625" style="1" customWidth="1"/>
    <col min="15" max="16384" width="8.83203125" style="1"/>
  </cols>
  <sheetData>
    <row r="1" spans="2:14" ht="87" customHeight="1" x14ac:dyDescent="0.2">
      <c r="B1" s="91" t="s">
        <v>0</v>
      </c>
      <c r="C1" s="91"/>
      <c r="D1" s="91"/>
      <c r="E1" s="91"/>
      <c r="F1" s="91"/>
      <c r="N1" s="16" t="s">
        <v>1</v>
      </c>
    </row>
    <row r="2" spans="2:14" ht="21" customHeight="1" thickBot="1" x14ac:dyDescent="0.25">
      <c r="C2" s="15"/>
      <c r="D2" s="15"/>
      <c r="E2" s="15"/>
      <c r="N2" s="16" t="s">
        <v>2</v>
      </c>
    </row>
    <row r="3" spans="2:14" ht="10" customHeight="1" x14ac:dyDescent="0.2">
      <c r="B3" s="113"/>
      <c r="C3" s="114"/>
      <c r="D3" s="114"/>
      <c r="E3" s="114"/>
      <c r="F3" s="115"/>
      <c r="G3" s="115"/>
      <c r="H3" s="116"/>
      <c r="N3" s="16" t="s">
        <v>3</v>
      </c>
    </row>
    <row r="4" spans="2:14" ht="79.5" customHeight="1" x14ac:dyDescent="0.2">
      <c r="B4" s="117" t="s">
        <v>22</v>
      </c>
      <c r="C4" s="37">
        <v>0</v>
      </c>
      <c r="D4" s="118"/>
      <c r="E4" s="119" t="s">
        <v>27</v>
      </c>
      <c r="F4" s="120"/>
      <c r="G4" s="128">
        <v>0</v>
      </c>
      <c r="H4" s="121"/>
      <c r="N4" s="16"/>
    </row>
    <row r="5" spans="2:14" ht="10" customHeight="1" thickBot="1" x14ac:dyDescent="0.35">
      <c r="B5" s="122"/>
      <c r="C5" s="123"/>
      <c r="D5" s="124"/>
      <c r="E5" s="125"/>
      <c r="F5" s="126"/>
      <c r="G5" s="126"/>
      <c r="H5" s="127"/>
      <c r="N5" s="16"/>
    </row>
    <row r="6" spans="2:14" ht="10" customHeight="1" thickBot="1" x14ac:dyDescent="0.25">
      <c r="C6" s="15"/>
      <c r="D6" s="15"/>
      <c r="E6" s="15"/>
      <c r="N6" s="16"/>
    </row>
    <row r="7" spans="2:14" ht="26" x14ac:dyDescent="0.2">
      <c r="B7" s="83" t="s">
        <v>4</v>
      </c>
      <c r="C7" s="84"/>
      <c r="D7" s="84"/>
      <c r="E7" s="84"/>
      <c r="F7" s="84"/>
      <c r="G7" s="84"/>
      <c r="H7" s="85"/>
    </row>
    <row r="8" spans="2:14" ht="8" customHeight="1" x14ac:dyDescent="0.2">
      <c r="B8" s="63"/>
      <c r="C8" s="59"/>
      <c r="D8" s="59"/>
      <c r="E8" s="59"/>
      <c r="F8" s="59"/>
      <c r="G8" s="59"/>
      <c r="H8" s="64"/>
    </row>
    <row r="9" spans="2:14" ht="52" customHeight="1" x14ac:dyDescent="0.2">
      <c r="B9" s="39" t="s">
        <v>5</v>
      </c>
      <c r="C9" s="30" t="s">
        <v>6</v>
      </c>
      <c r="D9" s="40"/>
      <c r="E9" s="86" t="str">
        <f>C9&amp;", estimated number of construction personnel on site during works period?"</f>
        <v>Main contractor, estimated number of construction personnel on site during works period?</v>
      </c>
      <c r="F9" s="86"/>
      <c r="G9" s="19">
        <v>0</v>
      </c>
      <c r="H9" s="42"/>
    </row>
    <row r="10" spans="2:14" ht="9" customHeight="1" x14ac:dyDescent="0.2">
      <c r="B10" s="43"/>
      <c r="C10" s="44"/>
      <c r="D10" s="44"/>
      <c r="E10" s="44"/>
      <c r="F10" s="44"/>
      <c r="G10" s="44"/>
      <c r="H10" s="45"/>
    </row>
    <row r="11" spans="2:14" ht="39" customHeight="1" x14ac:dyDescent="0.2">
      <c r="B11" s="46" t="s">
        <v>19</v>
      </c>
      <c r="C11" s="14" t="s">
        <v>1</v>
      </c>
      <c r="D11" s="47"/>
      <c r="E11" s="86" t="s">
        <v>18</v>
      </c>
      <c r="F11" s="87"/>
      <c r="G11" s="34">
        <v>0</v>
      </c>
      <c r="H11" s="48">
        <f>IF(C11="yes",25,0)</f>
        <v>0</v>
      </c>
    </row>
    <row r="12" spans="2:14" ht="9" customHeight="1" x14ac:dyDescent="0.2">
      <c r="B12" s="65"/>
      <c r="C12" s="75"/>
      <c r="D12" s="60"/>
      <c r="E12" s="61"/>
      <c r="F12" s="61"/>
      <c r="G12" s="95"/>
      <c r="H12" s="66"/>
    </row>
    <row r="13" spans="2:14" ht="11" customHeight="1" x14ac:dyDescent="0.2">
      <c r="B13" s="67"/>
      <c r="C13" s="54"/>
      <c r="D13" s="54"/>
      <c r="E13" s="54"/>
      <c r="F13" s="54"/>
      <c r="G13" s="54"/>
      <c r="H13" s="68"/>
    </row>
    <row r="14" spans="2:14" ht="48" customHeight="1" x14ac:dyDescent="0.2">
      <c r="B14" s="49" t="s">
        <v>7</v>
      </c>
      <c r="C14" s="14" t="s">
        <v>1</v>
      </c>
      <c r="D14" s="50"/>
      <c r="E14" s="52" t="s">
        <v>23</v>
      </c>
      <c r="F14" s="77"/>
      <c r="G14" s="78"/>
      <c r="H14" s="96">
        <f>IF(C14="yes",25,0)</f>
        <v>0</v>
      </c>
    </row>
    <row r="15" spans="2:14" ht="7" customHeight="1" x14ac:dyDescent="0.2">
      <c r="B15" s="49"/>
      <c r="C15" s="53"/>
      <c r="D15" s="50"/>
      <c r="E15" s="52"/>
      <c r="F15" s="79"/>
      <c r="G15" s="80"/>
      <c r="H15" s="51"/>
    </row>
    <row r="16" spans="2:14" ht="39" customHeight="1" x14ac:dyDescent="0.2">
      <c r="B16" s="49" t="s">
        <v>21</v>
      </c>
      <c r="C16" s="30" t="s">
        <v>16</v>
      </c>
      <c r="D16" s="50"/>
      <c r="E16" s="52"/>
      <c r="F16" s="81"/>
      <c r="G16" s="82"/>
      <c r="H16" s="51"/>
    </row>
    <row r="17" spans="2:8" ht="10.5" customHeight="1" x14ac:dyDescent="0.2">
      <c r="B17" s="69"/>
      <c r="C17" s="55"/>
      <c r="D17" s="56"/>
      <c r="E17" s="57"/>
      <c r="F17" s="58"/>
      <c r="G17" s="58"/>
      <c r="H17" s="70"/>
    </row>
    <row r="18" spans="2:8" ht="9" customHeight="1" x14ac:dyDescent="0.2">
      <c r="B18" s="2"/>
      <c r="C18" s="3"/>
      <c r="D18" s="3"/>
      <c r="E18" s="3"/>
      <c r="F18" s="3"/>
      <c r="G18" s="3"/>
      <c r="H18" s="6"/>
    </row>
    <row r="19" spans="2:8" ht="55" customHeight="1" x14ac:dyDescent="0.2">
      <c r="B19" s="5" t="s">
        <v>24</v>
      </c>
      <c r="C19" s="19">
        <v>0</v>
      </c>
      <c r="D19" s="3"/>
      <c r="E19" s="76" t="s">
        <v>20</v>
      </c>
      <c r="F19" s="76"/>
      <c r="G19" s="36">
        <f>IFERROR(C21/C19,0)</f>
        <v>0</v>
      </c>
      <c r="H19" s="6">
        <f>IF(AND(G19&gt;=25%),25,IF(AND(G19&lt;25%,G19&gt;=20%),20,IF(AND(G19&lt;20%,G19&gt;=15%),15,IF(AND(G19&lt;15%,G19&gt;=10%),10,0))))</f>
        <v>0</v>
      </c>
    </row>
    <row r="20" spans="2:8" ht="9" customHeight="1" x14ac:dyDescent="0.2">
      <c r="B20" s="2"/>
      <c r="C20" s="3"/>
      <c r="D20" s="3"/>
      <c r="E20" s="3"/>
      <c r="F20" s="3"/>
      <c r="G20" s="3"/>
      <c r="H20" s="4"/>
    </row>
    <row r="21" spans="2:8" ht="54" customHeight="1" x14ac:dyDescent="0.2">
      <c r="B21" s="5" t="s">
        <v>25</v>
      </c>
      <c r="C21" s="19">
        <v>0</v>
      </c>
      <c r="D21" s="3"/>
      <c r="E21" s="129" t="s">
        <v>26</v>
      </c>
      <c r="F21" s="129"/>
      <c r="G21" s="129"/>
      <c r="H21" s="4"/>
    </row>
    <row r="22" spans="2:8" ht="8" customHeight="1" x14ac:dyDescent="0.2">
      <c r="B22" s="5"/>
      <c r="C22" s="100"/>
      <c r="D22" s="3"/>
      <c r="E22" s="99"/>
      <c r="F22" s="99"/>
      <c r="G22" s="99"/>
      <c r="H22" s="4"/>
    </row>
    <row r="23" spans="2:8" ht="26" customHeight="1" thickBot="1" x14ac:dyDescent="0.25">
      <c r="B23" s="110" t="s">
        <v>28</v>
      </c>
      <c r="C23" s="111"/>
      <c r="D23" s="111"/>
      <c r="E23" s="111"/>
      <c r="F23" s="111"/>
      <c r="G23" s="111">
        <f>H11+H14+H19</f>
        <v>0</v>
      </c>
      <c r="H23" s="112"/>
    </row>
    <row r="24" spans="2:8" ht="14" customHeight="1" thickBot="1" x14ac:dyDescent="0.25">
      <c r="B24" s="7"/>
      <c r="H24" s="8"/>
    </row>
    <row r="25" spans="2:8" ht="26" x14ac:dyDescent="0.2">
      <c r="B25" s="92" t="s">
        <v>32</v>
      </c>
      <c r="C25" s="93"/>
      <c r="D25" s="93"/>
      <c r="E25" s="93"/>
      <c r="F25" s="93"/>
      <c r="G25" s="93"/>
      <c r="H25" s="94"/>
    </row>
    <row r="26" spans="2:8" ht="9" customHeight="1" x14ac:dyDescent="0.2">
      <c r="B26" s="101"/>
      <c r="C26" s="102"/>
      <c r="D26" s="103"/>
      <c r="E26" s="103"/>
      <c r="F26" s="103"/>
      <c r="G26" s="102"/>
      <c r="H26" s="104"/>
    </row>
    <row r="27" spans="2:8" ht="60" customHeight="1" x14ac:dyDescent="0.2">
      <c r="B27" s="39" t="s">
        <v>33</v>
      </c>
      <c r="C27" s="105" t="s">
        <v>8</v>
      </c>
      <c r="D27" s="40"/>
      <c r="E27" s="86" t="str">
        <f>"Estimate construction personnel from "&amp;C27&amp;" on site during works period?"</f>
        <v>Estimate construction personnel from SUB 1 on site during works period?</v>
      </c>
      <c r="F27" s="86"/>
      <c r="G27" s="107">
        <v>0</v>
      </c>
      <c r="H27" s="42"/>
    </row>
    <row r="28" spans="2:8" ht="9" customHeight="1" x14ac:dyDescent="0.2">
      <c r="B28" s="43"/>
      <c r="C28" s="44"/>
      <c r="D28" s="44"/>
      <c r="E28" s="44"/>
      <c r="F28" s="44"/>
      <c r="G28" s="44"/>
      <c r="H28" s="45"/>
    </row>
    <row r="29" spans="2:8" ht="54.75" customHeight="1" x14ac:dyDescent="0.2">
      <c r="B29" s="46" t="str">
        <f>"Is "&amp;C27&amp;" CIRI registered?
https://www.ciri.ie"</f>
        <v>Is SUB 1 CIRI registered?_x000D_https://www.ciri.ie</v>
      </c>
      <c r="C29" s="106" t="s">
        <v>1</v>
      </c>
      <c r="D29" s="47"/>
      <c r="E29" s="86" t="s">
        <v>18</v>
      </c>
      <c r="F29" s="87"/>
      <c r="G29" s="108">
        <v>0</v>
      </c>
      <c r="H29" s="48">
        <f>IF(C29="yes",25,0)</f>
        <v>0</v>
      </c>
    </row>
    <row r="30" spans="2:8" ht="6" customHeight="1" x14ac:dyDescent="0.2">
      <c r="B30" s="46"/>
      <c r="C30" s="97"/>
      <c r="D30" s="47"/>
      <c r="E30" s="41"/>
      <c r="F30" s="41"/>
      <c r="G30" s="98"/>
      <c r="H30" s="48"/>
    </row>
    <row r="31" spans="2:8" ht="8" customHeight="1" x14ac:dyDescent="0.2">
      <c r="B31" s="67"/>
      <c r="C31" s="54"/>
      <c r="D31" s="54"/>
      <c r="E31" s="54"/>
      <c r="F31" s="54"/>
      <c r="G31" s="54"/>
      <c r="H31" s="68"/>
    </row>
    <row r="32" spans="2:8" ht="69" customHeight="1" x14ac:dyDescent="0.2">
      <c r="B32" s="49" t="s">
        <v>7</v>
      </c>
      <c r="C32" s="14" t="s">
        <v>1</v>
      </c>
      <c r="D32" s="50"/>
      <c r="E32" s="52" t="s">
        <v>23</v>
      </c>
      <c r="F32" s="77"/>
      <c r="G32" s="78"/>
      <c r="H32" s="96">
        <f>IF(C32="yes",25,0)</f>
        <v>0</v>
      </c>
    </row>
    <row r="33" spans="2:14" ht="7" customHeight="1" x14ac:dyDescent="0.2">
      <c r="B33" s="49"/>
      <c r="C33" s="53"/>
      <c r="D33" s="50"/>
      <c r="E33" s="52"/>
      <c r="F33" s="79"/>
      <c r="G33" s="80"/>
      <c r="H33" s="51"/>
    </row>
    <row r="34" spans="2:14" ht="39" customHeight="1" x14ac:dyDescent="0.2">
      <c r="B34" s="49" t="s">
        <v>15</v>
      </c>
      <c r="C34" s="30" t="s">
        <v>16</v>
      </c>
      <c r="D34" s="50"/>
      <c r="E34" s="52"/>
      <c r="F34" s="81"/>
      <c r="G34" s="82"/>
      <c r="H34" s="51"/>
    </row>
    <row r="35" spans="2:14" ht="9" customHeight="1" x14ac:dyDescent="0.2">
      <c r="B35" s="69"/>
      <c r="C35" s="73"/>
      <c r="D35" s="56"/>
      <c r="E35" s="57"/>
      <c r="F35" s="74"/>
      <c r="G35" s="74"/>
      <c r="H35" s="70"/>
    </row>
    <row r="36" spans="2:14" ht="8" customHeight="1" x14ac:dyDescent="0.2">
      <c r="B36" s="2"/>
      <c r="C36" s="62"/>
      <c r="D36" s="3"/>
      <c r="E36" s="3"/>
      <c r="F36" s="3"/>
      <c r="G36" s="62"/>
      <c r="H36" s="6"/>
    </row>
    <row r="37" spans="2:14" ht="55" customHeight="1" x14ac:dyDescent="0.2">
      <c r="B37" s="5" t="s">
        <v>24</v>
      </c>
      <c r="C37" s="71">
        <v>0</v>
      </c>
      <c r="D37" s="3"/>
      <c r="E37" s="76" t="s">
        <v>20</v>
      </c>
      <c r="F37" s="76"/>
      <c r="G37" s="72">
        <f>IFERROR(C39/C37,0)</f>
        <v>0</v>
      </c>
      <c r="H37" s="6">
        <f>IF(AND(G37&gt;=25%),25,IF(AND(G37&lt;25%,G37&gt;=20%),20,IF(AND(G37&lt;20%,G37&gt;=15%),15,IF(AND(G37&lt;15%,G37&gt;=10%),10,0))))</f>
        <v>0</v>
      </c>
    </row>
    <row r="38" spans="2:14" ht="6" customHeight="1" x14ac:dyDescent="0.2">
      <c r="B38" s="2"/>
      <c r="C38" s="3"/>
      <c r="D38" s="3"/>
      <c r="E38" s="3"/>
      <c r="F38" s="3"/>
      <c r="G38" s="3"/>
      <c r="H38" s="4"/>
    </row>
    <row r="39" spans="2:14" ht="54" customHeight="1" x14ac:dyDescent="0.2">
      <c r="B39" s="5" t="s">
        <v>25</v>
      </c>
      <c r="C39" s="19">
        <v>0</v>
      </c>
      <c r="D39" s="3"/>
      <c r="E39" s="129" t="s">
        <v>26</v>
      </c>
      <c r="F39" s="129"/>
      <c r="G39" s="129"/>
      <c r="H39" s="4"/>
    </row>
    <row r="40" spans="2:14" ht="10" customHeight="1" x14ac:dyDescent="0.2">
      <c r="B40" s="5"/>
      <c r="C40" s="100"/>
      <c r="D40" s="3"/>
      <c r="E40" s="109"/>
      <c r="F40" s="3"/>
      <c r="G40" s="3"/>
      <c r="H40" s="4"/>
    </row>
    <row r="41" spans="2:14" ht="26" customHeight="1" thickBot="1" x14ac:dyDescent="0.25">
      <c r="B41" s="110" t="s">
        <v>29</v>
      </c>
      <c r="C41" s="111"/>
      <c r="D41" s="111"/>
      <c r="E41" s="111"/>
      <c r="F41" s="111"/>
      <c r="G41" s="111">
        <f>H29+H32+H37</f>
        <v>0</v>
      </c>
      <c r="H41" s="112"/>
    </row>
    <row r="42" spans="2:14" ht="8" customHeight="1" thickBot="1" x14ac:dyDescent="0.25">
      <c r="C42" s="33"/>
      <c r="D42" s="33"/>
      <c r="E42" s="33"/>
      <c r="N42" s="16"/>
    </row>
    <row r="43" spans="2:14" ht="26" x14ac:dyDescent="0.2">
      <c r="B43" s="83" t="s">
        <v>34</v>
      </c>
      <c r="C43" s="84"/>
      <c r="D43" s="84"/>
      <c r="E43" s="84"/>
      <c r="F43" s="84"/>
      <c r="G43" s="84"/>
      <c r="H43" s="85"/>
    </row>
    <row r="44" spans="2:14" ht="10" customHeight="1" x14ac:dyDescent="0.2">
      <c r="B44" s="101"/>
      <c r="C44" s="102"/>
      <c r="D44" s="103"/>
      <c r="E44" s="103"/>
      <c r="F44" s="103"/>
      <c r="G44" s="102"/>
      <c r="H44" s="104"/>
    </row>
    <row r="45" spans="2:14" ht="60" customHeight="1" x14ac:dyDescent="0.2">
      <c r="B45" s="39" t="s">
        <v>35</v>
      </c>
      <c r="C45" s="105" t="s">
        <v>9</v>
      </c>
      <c r="D45" s="40"/>
      <c r="E45" s="86" t="str">
        <f>"Estimate construction personnel from "&amp;C45&amp;" on site during works period?"</f>
        <v>Estimate construction personnel from SUB 2 on site during works period?</v>
      </c>
      <c r="F45" s="86"/>
      <c r="G45" s="107">
        <v>0</v>
      </c>
      <c r="H45" s="42"/>
    </row>
    <row r="46" spans="2:14" ht="9" customHeight="1" x14ac:dyDescent="0.2">
      <c r="B46" s="43"/>
      <c r="C46" s="44"/>
      <c r="D46" s="44"/>
      <c r="E46" s="44"/>
      <c r="F46" s="44"/>
      <c r="G46" s="44"/>
      <c r="H46" s="45"/>
    </row>
    <row r="47" spans="2:14" ht="55" customHeight="1" x14ac:dyDescent="0.2">
      <c r="B47" s="46" t="str">
        <f>"Is "&amp;C45&amp;" CIRI registered?
https://www.ciri.ie"</f>
        <v>Is SUB 2 CIRI registered?_x000D_https://www.ciri.ie</v>
      </c>
      <c r="C47" s="106" t="s">
        <v>1</v>
      </c>
      <c r="D47" s="47"/>
      <c r="E47" s="86" t="s">
        <v>18</v>
      </c>
      <c r="F47" s="87"/>
      <c r="G47" s="108">
        <v>0</v>
      </c>
      <c r="H47" s="48">
        <f>IF(C47="yes",25,0)</f>
        <v>0</v>
      </c>
    </row>
    <row r="48" spans="2:14" ht="11" customHeight="1" x14ac:dyDescent="0.2">
      <c r="B48" s="46"/>
      <c r="C48" s="97"/>
      <c r="D48" s="47"/>
      <c r="E48" s="41"/>
      <c r="F48" s="41"/>
      <c r="G48" s="98"/>
      <c r="H48" s="48"/>
    </row>
    <row r="49" spans="2:8" ht="14" customHeight="1" x14ac:dyDescent="0.2">
      <c r="B49" s="67"/>
      <c r="C49" s="54"/>
      <c r="D49" s="54"/>
      <c r="E49" s="54"/>
      <c r="F49" s="54"/>
      <c r="G49" s="54"/>
      <c r="H49" s="68"/>
    </row>
    <row r="50" spans="2:8" ht="45" customHeight="1" x14ac:dyDescent="0.2">
      <c r="B50" s="49" t="s">
        <v>7</v>
      </c>
      <c r="C50" s="14" t="s">
        <v>1</v>
      </c>
      <c r="D50" s="50"/>
      <c r="E50" s="52" t="s">
        <v>23</v>
      </c>
      <c r="F50" s="77"/>
      <c r="G50" s="78"/>
      <c r="H50" s="96">
        <f>IF(C50="yes",25,0)</f>
        <v>0</v>
      </c>
    </row>
    <row r="51" spans="2:8" ht="14" customHeight="1" x14ac:dyDescent="0.2">
      <c r="B51" s="49"/>
      <c r="C51" s="53"/>
      <c r="D51" s="50"/>
      <c r="E51" s="52"/>
      <c r="F51" s="79"/>
      <c r="G51" s="80"/>
      <c r="H51" s="51"/>
    </row>
    <row r="52" spans="2:8" ht="48" customHeight="1" x14ac:dyDescent="0.2">
      <c r="B52" s="49" t="s">
        <v>15</v>
      </c>
      <c r="C52" s="30" t="s">
        <v>16</v>
      </c>
      <c r="D52" s="50"/>
      <c r="E52" s="52"/>
      <c r="F52" s="81"/>
      <c r="G52" s="82"/>
      <c r="H52" s="51"/>
    </row>
    <row r="53" spans="2:8" ht="7" customHeight="1" x14ac:dyDescent="0.2">
      <c r="B53" s="69"/>
      <c r="C53" s="73"/>
      <c r="D53" s="56"/>
      <c r="E53" s="57"/>
      <c r="F53" s="74"/>
      <c r="G53" s="74"/>
      <c r="H53" s="70"/>
    </row>
    <row r="54" spans="2:8" ht="12" customHeight="1" x14ac:dyDescent="0.2">
      <c r="B54" s="2"/>
      <c r="C54" s="62"/>
      <c r="D54" s="3"/>
      <c r="E54" s="3"/>
      <c r="F54" s="3"/>
      <c r="G54" s="62"/>
      <c r="H54" s="6"/>
    </row>
    <row r="55" spans="2:8" ht="54" customHeight="1" x14ac:dyDescent="0.2">
      <c r="B55" s="5" t="s">
        <v>24</v>
      </c>
      <c r="C55" s="71">
        <v>0</v>
      </c>
      <c r="D55" s="3"/>
      <c r="E55" s="76" t="s">
        <v>20</v>
      </c>
      <c r="F55" s="76"/>
      <c r="G55" s="72">
        <f>IFERROR(C57/C55,0)</f>
        <v>0</v>
      </c>
      <c r="H55" s="6">
        <f>IF(AND(G55&gt;=25%),25,IF(AND(G55&lt;25%,G55&gt;=20%),20,IF(AND(G55&lt;20%,G55&gt;=15%),15,IF(AND(G55&lt;15%,G55&gt;=10%),10,0))))</f>
        <v>0</v>
      </c>
    </row>
    <row r="56" spans="2:8" ht="10" customHeight="1" x14ac:dyDescent="0.2">
      <c r="B56" s="2"/>
      <c r="C56" s="3"/>
      <c r="D56" s="3"/>
      <c r="E56" s="3"/>
      <c r="F56" s="3"/>
      <c r="G56" s="3"/>
      <c r="H56" s="4"/>
    </row>
    <row r="57" spans="2:8" ht="52" customHeight="1" x14ac:dyDescent="0.2">
      <c r="B57" s="5" t="s">
        <v>25</v>
      </c>
      <c r="C57" s="19">
        <v>0</v>
      </c>
      <c r="D57" s="3"/>
      <c r="E57" s="129" t="s">
        <v>26</v>
      </c>
      <c r="F57" s="129"/>
      <c r="G57" s="129"/>
      <c r="H57" s="4"/>
    </row>
    <row r="58" spans="2:8" ht="6" customHeight="1" x14ac:dyDescent="0.2">
      <c r="B58" s="5"/>
      <c r="C58" s="100"/>
      <c r="D58" s="3"/>
      <c r="E58" s="109"/>
      <c r="F58" s="3"/>
      <c r="G58" s="3"/>
      <c r="H58" s="4"/>
    </row>
    <row r="59" spans="2:8" ht="27" thickBot="1" x14ac:dyDescent="0.25">
      <c r="B59" s="110" t="s">
        <v>36</v>
      </c>
      <c r="C59" s="111"/>
      <c r="D59" s="111"/>
      <c r="E59" s="111"/>
      <c r="F59" s="111"/>
      <c r="G59" s="111">
        <f>H47+H50+H55</f>
        <v>0</v>
      </c>
      <c r="H59" s="112"/>
    </row>
    <row r="60" spans="2:8" ht="27" thickBot="1" x14ac:dyDescent="0.25">
      <c r="B60" s="130"/>
      <c r="C60" s="130"/>
      <c r="D60" s="130"/>
      <c r="E60" s="130"/>
      <c r="F60" s="130"/>
      <c r="G60" s="130"/>
      <c r="H60" s="130"/>
    </row>
    <row r="61" spans="2:8" ht="26" x14ac:dyDescent="0.2">
      <c r="B61" s="83" t="s">
        <v>37</v>
      </c>
      <c r="C61" s="84"/>
      <c r="D61" s="84"/>
      <c r="E61" s="84"/>
      <c r="F61" s="84"/>
      <c r="G61" s="84"/>
      <c r="H61" s="85"/>
    </row>
    <row r="62" spans="2:8" ht="10" customHeight="1" x14ac:dyDescent="0.2">
      <c r="B62" s="101"/>
      <c r="C62" s="102"/>
      <c r="D62" s="103"/>
      <c r="E62" s="103"/>
      <c r="F62" s="103"/>
      <c r="G62" s="102"/>
      <c r="H62" s="104"/>
    </row>
    <row r="63" spans="2:8" ht="60" customHeight="1" x14ac:dyDescent="0.2">
      <c r="B63" s="39" t="s">
        <v>38</v>
      </c>
      <c r="C63" s="105" t="s">
        <v>10</v>
      </c>
      <c r="D63" s="40"/>
      <c r="E63" s="86" t="str">
        <f>"Estimate construction personnel from "&amp;C63&amp;" on site during works period?"</f>
        <v>Estimate construction personnel from SUB 3 on site during works period?</v>
      </c>
      <c r="F63" s="86"/>
      <c r="G63" s="107">
        <v>0</v>
      </c>
      <c r="H63" s="42"/>
    </row>
    <row r="64" spans="2:8" ht="9" customHeight="1" x14ac:dyDescent="0.2">
      <c r="B64" s="43"/>
      <c r="C64" s="44"/>
      <c r="D64" s="44"/>
      <c r="E64" s="44"/>
      <c r="F64" s="44"/>
      <c r="G64" s="44"/>
      <c r="H64" s="45"/>
    </row>
    <row r="65" spans="2:14" ht="55" customHeight="1" x14ac:dyDescent="0.2">
      <c r="B65" s="46" t="str">
        <f>"Is "&amp;C63&amp;" CIRI registered?
https://www.ciri.ie"</f>
        <v>Is SUB 3 CIRI registered?_x000D_https://www.ciri.ie</v>
      </c>
      <c r="C65" s="106" t="s">
        <v>1</v>
      </c>
      <c r="D65" s="47"/>
      <c r="E65" s="86" t="s">
        <v>18</v>
      </c>
      <c r="F65" s="87"/>
      <c r="G65" s="108">
        <v>0</v>
      </c>
      <c r="H65" s="48">
        <f>IF(C65="yes",25,0)</f>
        <v>0</v>
      </c>
    </row>
    <row r="66" spans="2:14" ht="10" customHeight="1" x14ac:dyDescent="0.2">
      <c r="B66" s="46"/>
      <c r="C66" s="97"/>
      <c r="D66" s="47"/>
      <c r="E66" s="41"/>
      <c r="F66" s="41"/>
      <c r="G66" s="98"/>
      <c r="H66" s="48"/>
    </row>
    <row r="67" spans="2:14" ht="11" customHeight="1" x14ac:dyDescent="0.2">
      <c r="B67" s="67"/>
      <c r="C67" s="54"/>
      <c r="D67" s="54"/>
      <c r="E67" s="54"/>
      <c r="F67" s="54"/>
      <c r="G67" s="54"/>
      <c r="H67" s="68"/>
    </row>
    <row r="68" spans="2:14" ht="69" customHeight="1" x14ac:dyDescent="0.2">
      <c r="B68" s="49" t="s">
        <v>7</v>
      </c>
      <c r="C68" s="14" t="s">
        <v>1</v>
      </c>
      <c r="D68" s="50"/>
      <c r="E68" s="52" t="s">
        <v>23</v>
      </c>
      <c r="F68" s="77"/>
      <c r="G68" s="78"/>
      <c r="H68" s="96">
        <f>IF(C68="yes",25,0)</f>
        <v>0</v>
      </c>
    </row>
    <row r="69" spans="2:14" ht="7" customHeight="1" x14ac:dyDescent="0.2">
      <c r="B69" s="49"/>
      <c r="C69" s="53"/>
      <c r="D69" s="50"/>
      <c r="E69" s="52"/>
      <c r="F69" s="79"/>
      <c r="G69" s="80"/>
      <c r="H69" s="51"/>
    </row>
    <row r="70" spans="2:14" ht="39" customHeight="1" x14ac:dyDescent="0.2">
      <c r="B70" s="49" t="s">
        <v>15</v>
      </c>
      <c r="C70" s="30" t="s">
        <v>16</v>
      </c>
      <c r="D70" s="50"/>
      <c r="E70" s="52"/>
      <c r="F70" s="81"/>
      <c r="G70" s="82"/>
      <c r="H70" s="51"/>
    </row>
    <row r="71" spans="2:14" ht="6" customHeight="1" x14ac:dyDescent="0.2">
      <c r="B71" s="69"/>
      <c r="C71" s="73"/>
      <c r="D71" s="56"/>
      <c r="E71" s="57"/>
      <c r="F71" s="74"/>
      <c r="G71" s="74"/>
      <c r="H71" s="70"/>
    </row>
    <row r="72" spans="2:14" ht="6" customHeight="1" x14ac:dyDescent="0.2">
      <c r="B72" s="2"/>
      <c r="C72" s="62"/>
      <c r="D72" s="3"/>
      <c r="E72" s="3"/>
      <c r="F72" s="3"/>
      <c r="G72" s="62"/>
      <c r="H72" s="6"/>
    </row>
    <row r="73" spans="2:14" ht="55" customHeight="1" x14ac:dyDescent="0.2">
      <c r="B73" s="5" t="s">
        <v>24</v>
      </c>
      <c r="C73" s="71">
        <v>0</v>
      </c>
      <c r="D73" s="3"/>
      <c r="E73" s="76" t="s">
        <v>20</v>
      </c>
      <c r="F73" s="76"/>
      <c r="G73" s="72">
        <f>IFERROR(C75/C73,0)</f>
        <v>0</v>
      </c>
      <c r="H73" s="6">
        <f>IF(AND(G73&gt;=25%),25,IF(AND(G73&lt;25%,G73&gt;=20%),20,IF(AND(G73&lt;20%,G73&gt;=15%),15,IF(AND(G73&lt;15%,G73&gt;=10%),10,0))))</f>
        <v>0</v>
      </c>
    </row>
    <row r="74" spans="2:14" ht="6" customHeight="1" x14ac:dyDescent="0.2">
      <c r="B74" s="2"/>
      <c r="C74" s="3"/>
      <c r="D74" s="3"/>
      <c r="E74" s="3"/>
      <c r="F74" s="3"/>
      <c r="G74" s="3"/>
      <c r="H74" s="4"/>
    </row>
    <row r="75" spans="2:14" ht="54" customHeight="1" x14ac:dyDescent="0.2">
      <c r="B75" s="5" t="s">
        <v>25</v>
      </c>
      <c r="C75" s="19">
        <v>0</v>
      </c>
      <c r="D75" s="3"/>
      <c r="E75" s="129" t="s">
        <v>26</v>
      </c>
      <c r="F75" s="129"/>
      <c r="G75" s="129"/>
      <c r="H75" s="4"/>
    </row>
    <row r="76" spans="2:14" ht="11" customHeight="1" x14ac:dyDescent="0.2">
      <c r="B76" s="5"/>
      <c r="C76" s="100"/>
      <c r="D76" s="3"/>
      <c r="E76" s="109"/>
      <c r="F76" s="3"/>
      <c r="G76" s="3"/>
      <c r="H76" s="4"/>
    </row>
    <row r="77" spans="2:14" ht="26" customHeight="1" thickBot="1" x14ac:dyDescent="0.25">
      <c r="B77" s="110" t="s">
        <v>30</v>
      </c>
      <c r="C77" s="111"/>
      <c r="D77" s="111"/>
      <c r="E77" s="111"/>
      <c r="F77" s="111"/>
      <c r="G77" s="111">
        <f>H65+H68+H73</f>
        <v>0</v>
      </c>
      <c r="H77" s="112"/>
    </row>
    <row r="78" spans="2:14" ht="23" customHeight="1" thickBot="1" x14ac:dyDescent="0.25">
      <c r="C78" s="38"/>
      <c r="D78" s="38"/>
      <c r="E78" s="38"/>
      <c r="N78" s="16"/>
    </row>
    <row r="79" spans="2:14" ht="26" x14ac:dyDescent="0.2">
      <c r="B79" s="83" t="s">
        <v>39</v>
      </c>
      <c r="C79" s="84"/>
      <c r="D79" s="84"/>
      <c r="E79" s="84"/>
      <c r="F79" s="84"/>
      <c r="G79" s="84"/>
      <c r="H79" s="85"/>
    </row>
    <row r="80" spans="2:14" ht="11" customHeight="1" x14ac:dyDescent="0.2">
      <c r="B80" s="101"/>
      <c r="C80" s="102"/>
      <c r="D80" s="103"/>
      <c r="E80" s="103"/>
      <c r="F80" s="103"/>
      <c r="G80" s="102"/>
      <c r="H80" s="104"/>
    </row>
    <row r="81" spans="2:8" ht="60" customHeight="1" x14ac:dyDescent="0.2">
      <c r="B81" s="39" t="s">
        <v>40</v>
      </c>
      <c r="C81" s="105" t="s">
        <v>11</v>
      </c>
      <c r="D81" s="40"/>
      <c r="E81" s="86" t="str">
        <f>"Estimate construction personnel from "&amp;C81&amp;" on site during works period?"</f>
        <v>Estimate construction personnel from SUB 4 on site during works period?</v>
      </c>
      <c r="F81" s="86"/>
      <c r="G81" s="107">
        <v>0</v>
      </c>
      <c r="H81" s="42"/>
    </row>
    <row r="82" spans="2:8" ht="9" customHeight="1" x14ac:dyDescent="0.2">
      <c r="B82" s="43"/>
      <c r="C82" s="44"/>
      <c r="D82" s="44"/>
      <c r="E82" s="44"/>
      <c r="F82" s="44"/>
      <c r="G82" s="44"/>
      <c r="H82" s="45"/>
    </row>
    <row r="83" spans="2:8" ht="55" customHeight="1" x14ac:dyDescent="0.2">
      <c r="B83" s="46" t="str">
        <f>"Is "&amp;C81&amp;" CIRI registered?
https://www.ciri.ie"</f>
        <v>Is SUB 4 CIRI registered?_x000D_https://www.ciri.ie</v>
      </c>
      <c r="C83" s="106" t="s">
        <v>1</v>
      </c>
      <c r="D83" s="47"/>
      <c r="E83" s="86" t="s">
        <v>18</v>
      </c>
      <c r="F83" s="87"/>
      <c r="G83" s="108">
        <v>0</v>
      </c>
      <c r="H83" s="48">
        <f>IF(C83="yes",25,0)</f>
        <v>0</v>
      </c>
    </row>
    <row r="84" spans="2:8" ht="11" customHeight="1" x14ac:dyDescent="0.2">
      <c r="B84" s="46"/>
      <c r="C84" s="97"/>
      <c r="D84" s="47"/>
      <c r="E84" s="41"/>
      <c r="F84" s="41"/>
      <c r="G84" s="98"/>
      <c r="H84" s="48"/>
    </row>
    <row r="85" spans="2:8" ht="11" customHeight="1" x14ac:dyDescent="0.2">
      <c r="B85" s="67"/>
      <c r="C85" s="54"/>
      <c r="D85" s="54"/>
      <c r="E85" s="54"/>
      <c r="F85" s="54"/>
      <c r="G85" s="54"/>
      <c r="H85" s="68"/>
    </row>
    <row r="86" spans="2:8" ht="69" customHeight="1" x14ac:dyDescent="0.2">
      <c r="B86" s="49" t="s">
        <v>7</v>
      </c>
      <c r="C86" s="14" t="s">
        <v>1</v>
      </c>
      <c r="D86" s="50"/>
      <c r="E86" s="52" t="s">
        <v>23</v>
      </c>
      <c r="F86" s="77"/>
      <c r="G86" s="78"/>
      <c r="H86" s="96">
        <f>IF(C86="yes",25,0)</f>
        <v>0</v>
      </c>
    </row>
    <row r="87" spans="2:8" ht="7" customHeight="1" x14ac:dyDescent="0.2">
      <c r="B87" s="49"/>
      <c r="C87" s="53"/>
      <c r="D87" s="50"/>
      <c r="E87" s="52"/>
      <c r="F87" s="79"/>
      <c r="G87" s="80"/>
      <c r="H87" s="51"/>
    </row>
    <row r="88" spans="2:8" ht="39" customHeight="1" x14ac:dyDescent="0.2">
      <c r="B88" s="49" t="s">
        <v>15</v>
      </c>
      <c r="C88" s="30" t="s">
        <v>16</v>
      </c>
      <c r="D88" s="50"/>
      <c r="E88" s="52"/>
      <c r="F88" s="81"/>
      <c r="G88" s="82"/>
      <c r="H88" s="51"/>
    </row>
    <row r="89" spans="2:8" ht="6" customHeight="1" x14ac:dyDescent="0.2">
      <c r="B89" s="69"/>
      <c r="C89" s="73"/>
      <c r="D89" s="56"/>
      <c r="E89" s="57"/>
      <c r="F89" s="74"/>
      <c r="G89" s="74"/>
      <c r="H89" s="70"/>
    </row>
    <row r="90" spans="2:8" ht="6" customHeight="1" x14ac:dyDescent="0.2">
      <c r="B90" s="2"/>
      <c r="C90" s="62"/>
      <c r="D90" s="3"/>
      <c r="E90" s="3"/>
      <c r="F90" s="3"/>
      <c r="G90" s="62"/>
      <c r="H90" s="6"/>
    </row>
    <row r="91" spans="2:8" ht="55" customHeight="1" x14ac:dyDescent="0.2">
      <c r="B91" s="5" t="s">
        <v>24</v>
      </c>
      <c r="C91" s="71">
        <v>0</v>
      </c>
      <c r="D91" s="3"/>
      <c r="E91" s="76" t="s">
        <v>20</v>
      </c>
      <c r="F91" s="76"/>
      <c r="G91" s="72">
        <f>IFERROR(C93/C91,0)</f>
        <v>0</v>
      </c>
      <c r="H91" s="6">
        <f>IF(AND(G91&gt;=25%),25,IF(AND(G91&lt;25%,G91&gt;=20%),20,IF(AND(G91&lt;20%,G91&gt;=15%),15,IF(AND(G91&lt;15%,G91&gt;=10%),10,0))))</f>
        <v>0</v>
      </c>
    </row>
    <row r="92" spans="2:8" ht="6" customHeight="1" x14ac:dyDescent="0.2">
      <c r="B92" s="2"/>
      <c r="C92" s="3"/>
      <c r="D92" s="3"/>
      <c r="E92" s="3"/>
      <c r="F92" s="3"/>
      <c r="G92" s="3"/>
      <c r="H92" s="4"/>
    </row>
    <row r="93" spans="2:8" ht="54" customHeight="1" x14ac:dyDescent="0.2">
      <c r="B93" s="5" t="s">
        <v>25</v>
      </c>
      <c r="C93" s="19">
        <v>0</v>
      </c>
      <c r="D93" s="3"/>
      <c r="E93" s="129" t="s">
        <v>26</v>
      </c>
      <c r="F93" s="129"/>
      <c r="G93" s="129"/>
      <c r="H93" s="4"/>
    </row>
    <row r="94" spans="2:8" ht="16" customHeight="1" x14ac:dyDescent="0.2">
      <c r="B94" s="5"/>
      <c r="C94" s="100"/>
      <c r="D94" s="3"/>
      <c r="E94" s="109"/>
      <c r="F94" s="3"/>
      <c r="G94" s="3"/>
      <c r="H94" s="4"/>
    </row>
    <row r="95" spans="2:8" ht="26" customHeight="1" thickBot="1" x14ac:dyDescent="0.25">
      <c r="B95" s="110" t="s">
        <v>41</v>
      </c>
      <c r="C95" s="111"/>
      <c r="D95" s="111"/>
      <c r="E95" s="111"/>
      <c r="F95" s="111"/>
      <c r="G95" s="111">
        <f>H83+H86+H91</f>
        <v>0</v>
      </c>
      <c r="H95" s="112"/>
    </row>
    <row r="96" spans="2:8" ht="18" thickBot="1" x14ac:dyDescent="0.25">
      <c r="B96" s="9"/>
      <c r="H96" s="8"/>
    </row>
    <row r="97" spans="2:8" ht="26" x14ac:dyDescent="0.2">
      <c r="B97" s="83" t="s">
        <v>42</v>
      </c>
      <c r="C97" s="84"/>
      <c r="D97" s="84"/>
      <c r="E97" s="84"/>
      <c r="F97" s="84"/>
      <c r="G97" s="84"/>
      <c r="H97" s="85"/>
    </row>
    <row r="98" spans="2:8" ht="8" customHeight="1" x14ac:dyDescent="0.2">
      <c r="B98" s="101"/>
      <c r="C98" s="102"/>
      <c r="D98" s="103"/>
      <c r="E98" s="103"/>
      <c r="F98" s="103"/>
      <c r="G98" s="102"/>
      <c r="H98" s="104"/>
    </row>
    <row r="99" spans="2:8" ht="60" customHeight="1" x14ac:dyDescent="0.2">
      <c r="B99" s="39" t="s">
        <v>43</v>
      </c>
      <c r="C99" s="105" t="s">
        <v>12</v>
      </c>
      <c r="D99" s="40"/>
      <c r="E99" s="86" t="str">
        <f>"Estimate construction personnel from "&amp;C99&amp;" on site during works period?"</f>
        <v>Estimate construction personnel from SUB 5 on site during works period?</v>
      </c>
      <c r="F99" s="86"/>
      <c r="G99" s="107">
        <v>0</v>
      </c>
      <c r="H99" s="42"/>
    </row>
    <row r="100" spans="2:8" ht="9" customHeight="1" x14ac:dyDescent="0.2">
      <c r="B100" s="43"/>
      <c r="C100" s="44"/>
      <c r="D100" s="44"/>
      <c r="E100" s="44"/>
      <c r="F100" s="44"/>
      <c r="G100" s="44"/>
      <c r="H100" s="45"/>
    </row>
    <row r="101" spans="2:8" ht="55" customHeight="1" x14ac:dyDescent="0.2">
      <c r="B101" s="46" t="str">
        <f>"Is "&amp;C99&amp;" CIRI registered?
https://www.ciri.ie"</f>
        <v>Is SUB 5 CIRI registered?_x000D_https://www.ciri.ie</v>
      </c>
      <c r="C101" s="106" t="s">
        <v>1</v>
      </c>
      <c r="D101" s="47"/>
      <c r="E101" s="86" t="s">
        <v>18</v>
      </c>
      <c r="F101" s="87"/>
      <c r="G101" s="108">
        <v>0</v>
      </c>
      <c r="H101" s="48">
        <f>IF(C101="yes",25,0)</f>
        <v>0</v>
      </c>
    </row>
    <row r="102" spans="2:8" ht="11" customHeight="1" x14ac:dyDescent="0.2">
      <c r="B102" s="46"/>
      <c r="C102" s="97"/>
      <c r="D102" s="47"/>
      <c r="E102" s="41"/>
      <c r="F102" s="41"/>
      <c r="G102" s="98"/>
      <c r="H102" s="48"/>
    </row>
    <row r="103" spans="2:8" ht="11" customHeight="1" x14ac:dyDescent="0.2">
      <c r="B103" s="67"/>
      <c r="C103" s="54"/>
      <c r="D103" s="54"/>
      <c r="E103" s="54"/>
      <c r="F103" s="54"/>
      <c r="G103" s="54"/>
      <c r="H103" s="68"/>
    </row>
    <row r="104" spans="2:8" ht="69" customHeight="1" x14ac:dyDescent="0.2">
      <c r="B104" s="49" t="s">
        <v>7</v>
      </c>
      <c r="C104" s="14" t="s">
        <v>1</v>
      </c>
      <c r="D104" s="50"/>
      <c r="E104" s="52" t="s">
        <v>23</v>
      </c>
      <c r="F104" s="77"/>
      <c r="G104" s="78"/>
      <c r="H104" s="96">
        <f>IF(C104="yes",25,0)</f>
        <v>0</v>
      </c>
    </row>
    <row r="105" spans="2:8" ht="7" customHeight="1" x14ac:dyDescent="0.2">
      <c r="B105" s="49"/>
      <c r="C105" s="53"/>
      <c r="D105" s="50"/>
      <c r="E105" s="52"/>
      <c r="F105" s="79"/>
      <c r="G105" s="80"/>
      <c r="H105" s="51"/>
    </row>
    <row r="106" spans="2:8" ht="39" customHeight="1" x14ac:dyDescent="0.2">
      <c r="B106" s="49" t="s">
        <v>15</v>
      </c>
      <c r="C106" s="30" t="s">
        <v>16</v>
      </c>
      <c r="D106" s="50"/>
      <c r="E106" s="52"/>
      <c r="F106" s="81"/>
      <c r="G106" s="82"/>
      <c r="H106" s="51"/>
    </row>
    <row r="107" spans="2:8" ht="6" customHeight="1" x14ac:dyDescent="0.2">
      <c r="B107" s="69"/>
      <c r="C107" s="73"/>
      <c r="D107" s="56"/>
      <c r="E107" s="57"/>
      <c r="F107" s="74"/>
      <c r="G107" s="74"/>
      <c r="H107" s="70"/>
    </row>
    <row r="108" spans="2:8" ht="6" customHeight="1" x14ac:dyDescent="0.2">
      <c r="B108" s="2"/>
      <c r="C108" s="62"/>
      <c r="D108" s="3"/>
      <c r="E108" s="3"/>
      <c r="F108" s="3"/>
      <c r="G108" s="62"/>
      <c r="H108" s="6"/>
    </row>
    <row r="109" spans="2:8" ht="55" customHeight="1" x14ac:dyDescent="0.2">
      <c r="B109" s="5" t="s">
        <v>24</v>
      </c>
      <c r="C109" s="71">
        <v>0</v>
      </c>
      <c r="D109" s="3"/>
      <c r="E109" s="76" t="s">
        <v>20</v>
      </c>
      <c r="F109" s="76"/>
      <c r="G109" s="72">
        <f>IFERROR(C111/C109,0)</f>
        <v>0</v>
      </c>
      <c r="H109" s="6">
        <f>IF(AND(G109&gt;=25%),25,IF(AND(G109&lt;25%,G109&gt;=20%),20,IF(AND(G109&lt;20%,G109&gt;=15%),15,IF(AND(G109&lt;15%,G109&gt;=10%),10,0))))</f>
        <v>0</v>
      </c>
    </row>
    <row r="110" spans="2:8" ht="6" customHeight="1" x14ac:dyDescent="0.2">
      <c r="B110" s="2"/>
      <c r="C110" s="3"/>
      <c r="D110" s="3"/>
      <c r="E110" s="3"/>
      <c r="F110" s="3"/>
      <c r="G110" s="3"/>
      <c r="H110" s="4"/>
    </row>
    <row r="111" spans="2:8" ht="54" customHeight="1" x14ac:dyDescent="0.2">
      <c r="B111" s="5" t="s">
        <v>25</v>
      </c>
      <c r="C111" s="19">
        <v>0</v>
      </c>
      <c r="D111" s="3"/>
      <c r="E111" s="129" t="s">
        <v>26</v>
      </c>
      <c r="F111" s="129"/>
      <c r="G111" s="129"/>
      <c r="H111" s="4"/>
    </row>
    <row r="112" spans="2:8" ht="11" customHeight="1" x14ac:dyDescent="0.2">
      <c r="B112" s="5"/>
      <c r="C112" s="100"/>
      <c r="D112" s="3"/>
      <c r="E112" s="109"/>
      <c r="F112" s="3"/>
      <c r="G112" s="3"/>
      <c r="H112" s="4"/>
    </row>
    <row r="113" spans="2:8" ht="26" customHeight="1" thickBot="1" x14ac:dyDescent="0.25">
      <c r="B113" s="110" t="s">
        <v>44</v>
      </c>
      <c r="C113" s="111"/>
      <c r="D113" s="111"/>
      <c r="E113" s="111"/>
      <c r="F113" s="111"/>
      <c r="G113" s="111">
        <f>H101+H104+H109</f>
        <v>0</v>
      </c>
      <c r="H113" s="112"/>
    </row>
    <row r="114" spans="2:8" ht="18" thickBot="1" x14ac:dyDescent="0.25">
      <c r="B114" s="9"/>
      <c r="H114" s="8"/>
    </row>
    <row r="115" spans="2:8" ht="26" x14ac:dyDescent="0.2">
      <c r="B115" s="83" t="s">
        <v>45</v>
      </c>
      <c r="C115" s="84"/>
      <c r="D115" s="84"/>
      <c r="E115" s="84"/>
      <c r="F115" s="84"/>
      <c r="G115" s="84"/>
      <c r="H115" s="85"/>
    </row>
    <row r="116" spans="2:8" ht="11" customHeight="1" x14ac:dyDescent="0.2">
      <c r="B116" s="101"/>
      <c r="C116" s="102"/>
      <c r="D116" s="103"/>
      <c r="E116" s="103"/>
      <c r="F116" s="103"/>
      <c r="G116" s="102"/>
      <c r="H116" s="104"/>
    </row>
    <row r="117" spans="2:8" ht="60" customHeight="1" x14ac:dyDescent="0.2">
      <c r="B117" s="39" t="s">
        <v>46</v>
      </c>
      <c r="C117" s="105" t="s">
        <v>17</v>
      </c>
      <c r="D117" s="40"/>
      <c r="E117" s="86" t="str">
        <f>"Estimate construction personnel from "&amp;C117&amp;" on site during works period?"</f>
        <v>Estimate construction personnel from SUB 6 on site during works period?</v>
      </c>
      <c r="F117" s="86"/>
      <c r="G117" s="107">
        <v>0</v>
      </c>
      <c r="H117" s="42"/>
    </row>
    <row r="118" spans="2:8" ht="9" customHeight="1" x14ac:dyDescent="0.2">
      <c r="B118" s="43"/>
      <c r="C118" s="44"/>
      <c r="D118" s="44"/>
      <c r="E118" s="44"/>
      <c r="F118" s="44"/>
      <c r="G118" s="44"/>
      <c r="H118" s="45"/>
    </row>
    <row r="119" spans="2:8" ht="55" customHeight="1" x14ac:dyDescent="0.2">
      <c r="B119" s="46" t="str">
        <f>"Is "&amp;C117&amp;" CIRI registered?
https://www.ciri.ie"</f>
        <v>Is SUB 6 CIRI registered?_x000D_https://www.ciri.ie</v>
      </c>
      <c r="C119" s="106" t="s">
        <v>51</v>
      </c>
      <c r="D119" s="47"/>
      <c r="E119" s="86" t="s">
        <v>18</v>
      </c>
      <c r="F119" s="87"/>
      <c r="G119" s="108">
        <v>0</v>
      </c>
      <c r="H119" s="48">
        <f>IF(C119="yes",25,0)</f>
        <v>0</v>
      </c>
    </row>
    <row r="120" spans="2:8" ht="11" customHeight="1" x14ac:dyDescent="0.2">
      <c r="B120" s="46"/>
      <c r="C120" s="97"/>
      <c r="D120" s="47"/>
      <c r="E120" s="41"/>
      <c r="F120" s="41"/>
      <c r="G120" s="98"/>
      <c r="H120" s="48"/>
    </row>
    <row r="121" spans="2:8" ht="11" customHeight="1" x14ac:dyDescent="0.2">
      <c r="B121" s="67"/>
      <c r="C121" s="54"/>
      <c r="D121" s="54"/>
      <c r="E121" s="54"/>
      <c r="F121" s="54"/>
      <c r="G121" s="54"/>
      <c r="H121" s="68"/>
    </row>
    <row r="122" spans="2:8" ht="69" customHeight="1" x14ac:dyDescent="0.2">
      <c r="B122" s="49" t="s">
        <v>7</v>
      </c>
      <c r="C122" s="14" t="s">
        <v>51</v>
      </c>
      <c r="D122" s="50"/>
      <c r="E122" s="52" t="s">
        <v>23</v>
      </c>
      <c r="F122" s="77"/>
      <c r="G122" s="78"/>
      <c r="H122" s="96">
        <f>IF(C122="yes",25,0)</f>
        <v>0</v>
      </c>
    </row>
    <row r="123" spans="2:8" ht="7" customHeight="1" x14ac:dyDescent="0.2">
      <c r="B123" s="49"/>
      <c r="C123" s="53"/>
      <c r="D123" s="50"/>
      <c r="E123" s="52"/>
      <c r="F123" s="79"/>
      <c r="G123" s="80"/>
      <c r="H123" s="51"/>
    </row>
    <row r="124" spans="2:8" ht="39" customHeight="1" x14ac:dyDescent="0.2">
      <c r="B124" s="49" t="s">
        <v>15</v>
      </c>
      <c r="C124" s="30" t="s">
        <v>16</v>
      </c>
      <c r="D124" s="50"/>
      <c r="E124" s="52"/>
      <c r="F124" s="81"/>
      <c r="G124" s="82"/>
      <c r="H124" s="51"/>
    </row>
    <row r="125" spans="2:8" ht="6" customHeight="1" x14ac:dyDescent="0.2">
      <c r="B125" s="69"/>
      <c r="C125" s="73"/>
      <c r="D125" s="56"/>
      <c r="E125" s="57"/>
      <c r="F125" s="74"/>
      <c r="G125" s="74"/>
      <c r="H125" s="70"/>
    </row>
    <row r="126" spans="2:8" ht="6" customHeight="1" x14ac:dyDescent="0.2">
      <c r="B126" s="2"/>
      <c r="C126" s="62"/>
      <c r="D126" s="3"/>
      <c r="E126" s="3"/>
      <c r="F126" s="3"/>
      <c r="G126" s="62"/>
      <c r="H126" s="6"/>
    </row>
    <row r="127" spans="2:8" ht="55" customHeight="1" x14ac:dyDescent="0.2">
      <c r="B127" s="5" t="s">
        <v>24</v>
      </c>
      <c r="C127" s="71">
        <v>0</v>
      </c>
      <c r="D127" s="3"/>
      <c r="E127" s="76" t="s">
        <v>20</v>
      </c>
      <c r="F127" s="76"/>
      <c r="G127" s="72">
        <f>IFERROR(C129/C127,0)</f>
        <v>0</v>
      </c>
      <c r="H127" s="6">
        <f>IF(AND(G127&gt;=25%),25,IF(AND(G127&lt;25%,G127&gt;=20%),20,IF(AND(G127&lt;20%,G127&gt;=15%),15,IF(AND(G127&lt;15%,G127&gt;=10%),10,0))))</f>
        <v>0</v>
      </c>
    </row>
    <row r="128" spans="2:8" ht="6" customHeight="1" x14ac:dyDescent="0.2">
      <c r="B128" s="2"/>
      <c r="C128" s="3"/>
      <c r="D128" s="3"/>
      <c r="E128" s="3"/>
      <c r="F128" s="3"/>
      <c r="G128" s="3"/>
      <c r="H128" s="4"/>
    </row>
    <row r="129" spans="2:14" ht="54" customHeight="1" x14ac:dyDescent="0.2">
      <c r="B129" s="5" t="s">
        <v>25</v>
      </c>
      <c r="C129" s="19">
        <v>0</v>
      </c>
      <c r="D129" s="3"/>
      <c r="E129" s="129" t="s">
        <v>26</v>
      </c>
      <c r="F129" s="129"/>
      <c r="G129" s="129"/>
      <c r="H129" s="4"/>
    </row>
    <row r="130" spans="2:14" ht="18" customHeight="1" x14ac:dyDescent="0.2">
      <c r="B130" s="5"/>
      <c r="C130" s="100"/>
      <c r="D130" s="3"/>
      <c r="E130" s="109"/>
      <c r="F130" s="3"/>
      <c r="G130" s="3"/>
      <c r="H130" s="4"/>
    </row>
    <row r="131" spans="2:14" ht="26" customHeight="1" thickBot="1" x14ac:dyDescent="0.25">
      <c r="B131" s="110" t="s">
        <v>47</v>
      </c>
      <c r="C131" s="111"/>
      <c r="D131" s="111"/>
      <c r="E131" s="111"/>
      <c r="F131" s="111"/>
      <c r="G131" s="111">
        <f>H119+H122+H127</f>
        <v>0</v>
      </c>
      <c r="H131" s="112"/>
    </row>
    <row r="132" spans="2:14" ht="8" customHeight="1" thickBot="1" x14ac:dyDescent="0.25">
      <c r="C132" s="33"/>
      <c r="D132" s="33"/>
      <c r="E132" s="33"/>
      <c r="N132" s="16"/>
    </row>
    <row r="133" spans="2:14" ht="26" x14ac:dyDescent="0.2">
      <c r="B133" s="83" t="s">
        <v>48</v>
      </c>
      <c r="C133" s="84"/>
      <c r="D133" s="84"/>
      <c r="E133" s="84"/>
      <c r="F133" s="84"/>
      <c r="G133" s="84"/>
      <c r="H133" s="85"/>
    </row>
    <row r="134" spans="2:14" ht="20" customHeight="1" x14ac:dyDescent="0.2">
      <c r="B134" s="101"/>
      <c r="C134" s="102"/>
      <c r="D134" s="103"/>
      <c r="E134" s="103"/>
      <c r="F134" s="103"/>
      <c r="G134" s="102"/>
      <c r="H134" s="104"/>
    </row>
    <row r="135" spans="2:14" ht="60" customHeight="1" x14ac:dyDescent="0.2">
      <c r="B135" s="39" t="s">
        <v>49</v>
      </c>
      <c r="C135" s="105" t="s">
        <v>13</v>
      </c>
      <c r="D135" s="40"/>
      <c r="E135" s="86" t="str">
        <f>"Estimate construction personnel from "&amp;C135&amp;" on site during works period?"</f>
        <v>Estimate construction personnel from SUB 7 on site during works period?</v>
      </c>
      <c r="F135" s="86"/>
      <c r="G135" s="107">
        <v>0</v>
      </c>
      <c r="H135" s="42"/>
    </row>
    <row r="136" spans="2:14" ht="9" customHeight="1" x14ac:dyDescent="0.2">
      <c r="B136" s="43"/>
      <c r="C136" s="44"/>
      <c r="D136" s="44"/>
      <c r="E136" s="44"/>
      <c r="F136" s="44"/>
      <c r="G136" s="44"/>
      <c r="H136" s="45"/>
    </row>
    <row r="137" spans="2:14" ht="55" customHeight="1" x14ac:dyDescent="0.2">
      <c r="B137" s="46" t="str">
        <f>"Is "&amp;C135&amp;" CIRI registered?
https://www.ciri.ie"</f>
        <v>Is SUB 7 CIRI registered?_x000D_https://www.ciri.ie</v>
      </c>
      <c r="C137" s="106" t="s">
        <v>1</v>
      </c>
      <c r="D137" s="47"/>
      <c r="E137" s="86" t="s">
        <v>18</v>
      </c>
      <c r="F137" s="87"/>
      <c r="G137" s="108">
        <v>0</v>
      </c>
      <c r="H137" s="48">
        <f>IF(C137="yes",25,0)</f>
        <v>0</v>
      </c>
    </row>
    <row r="138" spans="2:14" ht="11" customHeight="1" x14ac:dyDescent="0.2">
      <c r="B138" s="46"/>
      <c r="C138" s="97"/>
      <c r="D138" s="47"/>
      <c r="E138" s="41"/>
      <c r="F138" s="41"/>
      <c r="G138" s="98"/>
      <c r="H138" s="48"/>
    </row>
    <row r="139" spans="2:14" ht="11" customHeight="1" x14ac:dyDescent="0.2">
      <c r="B139" s="67"/>
      <c r="C139" s="54"/>
      <c r="D139" s="54"/>
      <c r="E139" s="54"/>
      <c r="F139" s="54"/>
      <c r="G139" s="54"/>
      <c r="H139" s="68"/>
    </row>
    <row r="140" spans="2:14" ht="69" customHeight="1" x14ac:dyDescent="0.2">
      <c r="B140" s="49" t="s">
        <v>7</v>
      </c>
      <c r="C140" s="14" t="s">
        <v>1</v>
      </c>
      <c r="D140" s="50"/>
      <c r="E140" s="52" t="s">
        <v>23</v>
      </c>
      <c r="F140" s="77"/>
      <c r="G140" s="78"/>
      <c r="H140" s="96">
        <f>IF(C140="yes",25,0)</f>
        <v>0</v>
      </c>
    </row>
    <row r="141" spans="2:14" ht="7" customHeight="1" x14ac:dyDescent="0.2">
      <c r="B141" s="49"/>
      <c r="C141" s="53"/>
      <c r="D141" s="50"/>
      <c r="E141" s="52"/>
      <c r="F141" s="79"/>
      <c r="G141" s="80"/>
      <c r="H141" s="51"/>
    </row>
    <row r="142" spans="2:14" ht="39" customHeight="1" x14ac:dyDescent="0.2">
      <c r="B142" s="49" t="s">
        <v>15</v>
      </c>
      <c r="C142" s="30" t="s">
        <v>16</v>
      </c>
      <c r="D142" s="50"/>
      <c r="E142" s="52"/>
      <c r="F142" s="81"/>
      <c r="G142" s="82"/>
      <c r="H142" s="51"/>
    </row>
    <row r="143" spans="2:14" ht="6" customHeight="1" x14ac:dyDescent="0.2">
      <c r="B143" s="69"/>
      <c r="C143" s="73"/>
      <c r="D143" s="56"/>
      <c r="E143" s="57"/>
      <c r="F143" s="74"/>
      <c r="G143" s="74"/>
      <c r="H143" s="70"/>
    </row>
    <row r="144" spans="2:14" ht="6" customHeight="1" x14ac:dyDescent="0.2">
      <c r="B144" s="2"/>
      <c r="C144" s="62"/>
      <c r="D144" s="3"/>
      <c r="E144" s="3"/>
      <c r="F144" s="3"/>
      <c r="G144" s="62"/>
      <c r="H144" s="6"/>
    </row>
    <row r="145" spans="2:10" ht="55" customHeight="1" x14ac:dyDescent="0.2">
      <c r="B145" s="5" t="s">
        <v>24</v>
      </c>
      <c r="C145" s="71">
        <v>0</v>
      </c>
      <c r="D145" s="3"/>
      <c r="E145" s="76" t="s">
        <v>20</v>
      </c>
      <c r="F145" s="76"/>
      <c r="G145" s="72">
        <f>IFERROR(C147/C145,0)</f>
        <v>0</v>
      </c>
      <c r="H145" s="6">
        <f>IF(AND(G145&gt;=25%),25,IF(AND(G145&lt;25%,G145&gt;=20%),20,IF(AND(G145&lt;20%,G145&gt;=15%),15,IF(AND(G145&lt;15%,G145&gt;=10%),10,0))))</f>
        <v>0</v>
      </c>
    </row>
    <row r="146" spans="2:10" ht="6" customHeight="1" x14ac:dyDescent="0.2">
      <c r="B146" s="2"/>
      <c r="C146" s="3"/>
      <c r="D146" s="3"/>
      <c r="E146" s="3"/>
      <c r="F146" s="3"/>
      <c r="G146" s="3"/>
      <c r="H146" s="4"/>
    </row>
    <row r="147" spans="2:10" ht="54" customHeight="1" x14ac:dyDescent="0.2">
      <c r="B147" s="5" t="s">
        <v>25</v>
      </c>
      <c r="C147" s="19">
        <v>0</v>
      </c>
      <c r="D147" s="3"/>
      <c r="E147" s="129" t="s">
        <v>26</v>
      </c>
      <c r="F147" s="129"/>
      <c r="G147" s="129"/>
      <c r="H147" s="4"/>
    </row>
    <row r="148" spans="2:10" ht="30" customHeight="1" x14ac:dyDescent="0.2">
      <c r="B148" s="5"/>
      <c r="C148" s="100"/>
      <c r="D148" s="3"/>
      <c r="E148" s="109"/>
      <c r="F148" s="3"/>
      <c r="G148" s="3"/>
      <c r="H148" s="4"/>
    </row>
    <row r="149" spans="2:10" ht="26" customHeight="1" thickBot="1" x14ac:dyDescent="0.25">
      <c r="B149" s="110" t="s">
        <v>50</v>
      </c>
      <c r="C149" s="111"/>
      <c r="D149" s="111"/>
      <c r="E149" s="111"/>
      <c r="F149" s="111"/>
      <c r="G149" s="111">
        <f>H137+H140+H145</f>
        <v>0</v>
      </c>
      <c r="H149" s="112"/>
    </row>
    <row r="150" spans="2:10" ht="17" x14ac:dyDescent="0.2">
      <c r="B150" s="9"/>
      <c r="H150" s="8"/>
    </row>
    <row r="151" spans="2:10" ht="17" x14ac:dyDescent="0.2">
      <c r="B151" s="9"/>
      <c r="H151" s="8"/>
    </row>
    <row r="152" spans="2:10" ht="18" thickBot="1" x14ac:dyDescent="0.25">
      <c r="B152" s="7"/>
      <c r="H152" s="35">
        <f>G23+G41+G59+G77+G95+G113+G131+G149</f>
        <v>0</v>
      </c>
      <c r="I152" s="32">
        <f>75*G4</f>
        <v>0</v>
      </c>
    </row>
    <row r="153" spans="2:10" ht="10" customHeight="1" x14ac:dyDescent="0.2">
      <c r="B153" s="24"/>
      <c r="C153" s="20"/>
      <c r="D153" s="20"/>
      <c r="E153" s="20"/>
      <c r="F153" s="20"/>
      <c r="G153" s="20"/>
      <c r="H153" s="25"/>
      <c r="I153" s="18"/>
    </row>
    <row r="154" spans="2:10" ht="48" customHeight="1" x14ac:dyDescent="0.2">
      <c r="B154" s="88" t="s">
        <v>14</v>
      </c>
      <c r="C154" s="89"/>
      <c r="D154" s="21"/>
      <c r="E154" s="23">
        <f>IFERROR((G9+G27+G45+G63+G81+G99+G117+G135)/C4*1,0)</f>
        <v>0</v>
      </c>
      <c r="F154" s="21"/>
      <c r="G154" s="21"/>
      <c r="H154" s="26"/>
      <c r="I154" s="18"/>
    </row>
    <row r="155" spans="2:10" ht="14" customHeight="1" x14ac:dyDescent="0.2">
      <c r="B155" s="27"/>
      <c r="C155" s="21"/>
      <c r="D155" s="21"/>
      <c r="E155" s="21"/>
      <c r="F155" s="21"/>
      <c r="G155" s="21"/>
      <c r="H155" s="26"/>
      <c r="I155" s="18"/>
    </row>
    <row r="156" spans="2:10" ht="44" customHeight="1" x14ac:dyDescent="0.2">
      <c r="B156" s="90" t="s">
        <v>31</v>
      </c>
      <c r="C156" s="89"/>
      <c r="D156" s="21"/>
      <c r="E156" s="31">
        <f>IFERROR(H152/I152*100,0)</f>
        <v>0</v>
      </c>
      <c r="F156" s="21"/>
      <c r="G156" s="21"/>
      <c r="H156" s="26"/>
      <c r="I156" s="18"/>
    </row>
    <row r="157" spans="2:10" ht="10" customHeight="1" thickBot="1" x14ac:dyDescent="0.25">
      <c r="B157" s="28"/>
      <c r="C157" s="22"/>
      <c r="D157" s="22"/>
      <c r="E157" s="22"/>
      <c r="F157" s="22"/>
      <c r="G157" s="22"/>
      <c r="H157" s="29"/>
      <c r="I157" s="18"/>
    </row>
    <row r="158" spans="2:10" ht="17" x14ac:dyDescent="0.2">
      <c r="B158" s="7"/>
      <c r="H158" s="17"/>
      <c r="I158" s="18"/>
    </row>
    <row r="159" spans="2:10" ht="17" customHeight="1" x14ac:dyDescent="0.2">
      <c r="B159" s="11"/>
      <c r="C159" s="12"/>
      <c r="D159" s="12"/>
      <c r="E159" s="12"/>
      <c r="F159" s="11"/>
      <c r="G159" s="12"/>
      <c r="H159" s="12"/>
      <c r="I159" s="10"/>
      <c r="J159" s="10"/>
    </row>
    <row r="160" spans="2:10" x14ac:dyDescent="0.2">
      <c r="B160" s="13"/>
      <c r="C160" s="13"/>
      <c r="D160" s="13"/>
      <c r="E160" s="13"/>
      <c r="F160" s="13"/>
      <c r="G160" s="13"/>
      <c r="H160" s="13"/>
    </row>
  </sheetData>
  <mergeCells count="68">
    <mergeCell ref="E93:G93"/>
    <mergeCell ref="E111:G111"/>
    <mergeCell ref="E129:G129"/>
    <mergeCell ref="E147:G147"/>
    <mergeCell ref="F68:G70"/>
    <mergeCell ref="E73:F73"/>
    <mergeCell ref="E75:G75"/>
    <mergeCell ref="B77:F77"/>
    <mergeCell ref="G77:H77"/>
    <mergeCell ref="E21:G21"/>
    <mergeCell ref="E39:G39"/>
    <mergeCell ref="F50:G52"/>
    <mergeCell ref="E55:F55"/>
    <mergeCell ref="E57:G57"/>
    <mergeCell ref="E11:F11"/>
    <mergeCell ref="E4:F4"/>
    <mergeCell ref="B154:C154"/>
    <mergeCell ref="B156:C156"/>
    <mergeCell ref="B1:F1"/>
    <mergeCell ref="B7:H7"/>
    <mergeCell ref="E9:F9"/>
    <mergeCell ref="F14:G16"/>
    <mergeCell ref="E19:F19"/>
    <mergeCell ref="B25:H25"/>
    <mergeCell ref="E37:F37"/>
    <mergeCell ref="E91:F91"/>
    <mergeCell ref="E63:F63"/>
    <mergeCell ref="E65:F65"/>
    <mergeCell ref="E47:F47"/>
    <mergeCell ref="B115:H115"/>
    <mergeCell ref="B95:F95"/>
    <mergeCell ref="G95:H95"/>
    <mergeCell ref="B79:H79"/>
    <mergeCell ref="E81:F81"/>
    <mergeCell ref="E83:F83"/>
    <mergeCell ref="F86:G88"/>
    <mergeCell ref="B59:F59"/>
    <mergeCell ref="G59:H59"/>
    <mergeCell ref="B61:H61"/>
    <mergeCell ref="E117:F117"/>
    <mergeCell ref="E119:F119"/>
    <mergeCell ref="B97:H97"/>
    <mergeCell ref="E99:F99"/>
    <mergeCell ref="E101:F101"/>
    <mergeCell ref="F104:G106"/>
    <mergeCell ref="E109:F109"/>
    <mergeCell ref="B113:F113"/>
    <mergeCell ref="G113:H113"/>
    <mergeCell ref="F122:G124"/>
    <mergeCell ref="B133:H133"/>
    <mergeCell ref="E135:F135"/>
    <mergeCell ref="B131:F131"/>
    <mergeCell ref="G131:H131"/>
    <mergeCell ref="E127:F127"/>
    <mergeCell ref="B23:F23"/>
    <mergeCell ref="G23:H23"/>
    <mergeCell ref="B41:F41"/>
    <mergeCell ref="G41:H41"/>
    <mergeCell ref="E27:F27"/>
    <mergeCell ref="E29:F29"/>
    <mergeCell ref="F32:G34"/>
    <mergeCell ref="B43:H43"/>
    <mergeCell ref="E45:F45"/>
    <mergeCell ref="B149:F149"/>
    <mergeCell ref="G149:H149"/>
    <mergeCell ref="E137:F137"/>
    <mergeCell ref="F140:G142"/>
    <mergeCell ref="E145:F145"/>
  </mergeCells>
  <phoneticPr fontId="7" type="noConversion"/>
  <conditionalFormatting sqref="E154">
    <cfRule type="cellIs" dxfId="2" priority="3" operator="greaterThan">
      <formula>1</formula>
    </cfRule>
  </conditionalFormatting>
  <conditionalFormatting sqref="E156">
    <cfRule type="cellIs" dxfId="1" priority="1" operator="greaterThan">
      <formula>100</formula>
    </cfRule>
  </conditionalFormatting>
  <dataValidations count="2">
    <dataValidation type="list" allowBlank="1" showInputMessage="1" showErrorMessage="1" sqref="D14:D17 D11:D12 D32:D35 D86:D89 D104:D107 D29:D30 D50:D53 D68:D71 D122:D125 D47:D48 D65:D66 D83:D84 D101:D102 D119:D120 D140:D143 D137:D138">
      <formula1>$N$1:$N$6</formula1>
    </dataValidation>
    <dataValidation type="list" allowBlank="1" showInputMessage="1" showErrorMessage="1" sqref="C11:C12 C14 C101:C102 C104 C29:C30 C32 C65:C66 C68 C47:C48 C50 C83:C84 C86 C119:C120 C122 C137:C138 C140">
      <formula1>$N$1:$N$3</formula1>
    </dataValidation>
  </dataValidations>
  <hyperlinks>
    <hyperlink ref="E21" r:id="rId1"/>
    <hyperlink ref="E39" r:id="rId2"/>
    <hyperlink ref="E57" r:id="rId3"/>
    <hyperlink ref="E75" r:id="rId4"/>
    <hyperlink ref="E93" r:id="rId5"/>
    <hyperlink ref="E111" r:id="rId6"/>
    <hyperlink ref="E129" r:id="rId7"/>
    <hyperlink ref="E147" r:id="rId8"/>
  </hyperlinks>
  <pageMargins left="0.70000000000000007" right="0.70000000000000007" top="0.75000000000000011" bottom="0.75000000000000011" header="0.30000000000000004" footer="0.30000000000000004"/>
  <pageSetup paperSize="9" scale="45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Grizli777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revision/>
  <dcterms:created xsi:type="dcterms:W3CDTF">2016-01-13T10:37:16Z</dcterms:created>
  <dcterms:modified xsi:type="dcterms:W3CDTF">2016-08-25T09:50:07Z</dcterms:modified>
</cp:coreProperties>
</file>